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<sst xmlns="http://schemas.openxmlformats.org/spreadsheetml/2006/main" count="204" uniqueCount="165">
  <si>
    <t>RB</t>
  </si>
  <si>
    <t>PRIHODI PO VRSTAMA</t>
  </si>
  <si>
    <t>1.</t>
  </si>
  <si>
    <t>2.</t>
  </si>
  <si>
    <t>3.</t>
  </si>
  <si>
    <t>3.1.</t>
  </si>
  <si>
    <t>3.2.</t>
  </si>
  <si>
    <t>4.</t>
  </si>
  <si>
    <t>5.</t>
  </si>
  <si>
    <t>6.</t>
  </si>
  <si>
    <t>Prihodi od boravišne pristojbe</t>
  </si>
  <si>
    <t>Prihodi od turističke članarine</t>
  </si>
  <si>
    <t>Prihodi od proračuna općine Nijemci</t>
  </si>
  <si>
    <t>Ostali nespomenuti prihodi</t>
  </si>
  <si>
    <t>SVEUKUPNO PRIHODI</t>
  </si>
  <si>
    <t>RASHODI PO VRSTAMA</t>
  </si>
  <si>
    <t>I.</t>
  </si>
  <si>
    <t>II.</t>
  </si>
  <si>
    <t>1.1.</t>
  </si>
  <si>
    <t>2.1.</t>
  </si>
  <si>
    <t>2.2.</t>
  </si>
  <si>
    <t>2.3.</t>
  </si>
  <si>
    <t>2.4.</t>
  </si>
  <si>
    <t>2.5.</t>
  </si>
  <si>
    <t>III.</t>
  </si>
  <si>
    <t>1.4.</t>
  </si>
  <si>
    <t>ADMINISTRATIVNI RASHODI</t>
  </si>
  <si>
    <t>Rashodi za radnike</t>
  </si>
  <si>
    <t>Rashodi ureda</t>
  </si>
  <si>
    <t>Rashodi za rad tijela Turističke zajednice</t>
  </si>
  <si>
    <t>DIZAJN VRIJEDNOSTI</t>
  </si>
  <si>
    <t>Manifestacije</t>
  </si>
  <si>
    <t xml:space="preserve">  Sportske manifestacije</t>
  </si>
  <si>
    <t xml:space="preserve">  Ekološke manifestacije</t>
  </si>
  <si>
    <t xml:space="preserve">  Ostale manifestacije</t>
  </si>
  <si>
    <t>Potpora razvoju DMK-a</t>
  </si>
  <si>
    <t>KOMUNIKACIJA VRIJEDNOSTI</t>
  </si>
  <si>
    <t>Online komunikacije</t>
  </si>
  <si>
    <t>Offline komunikacije</t>
  </si>
  <si>
    <t>V.</t>
  </si>
  <si>
    <t>IV.</t>
  </si>
  <si>
    <t>VI.</t>
  </si>
  <si>
    <t>VII.</t>
  </si>
  <si>
    <t>IX.</t>
  </si>
  <si>
    <t>X.</t>
  </si>
  <si>
    <t>Smeđa signalizacija</t>
  </si>
  <si>
    <t>DISTRIBUCIJA I PRODAJA VRIJEDNOSTI</t>
  </si>
  <si>
    <t>INTERNI MARKETING</t>
  </si>
  <si>
    <t>Edukacija (zaposleni, subjekti javnog i privatnog sektora)</t>
  </si>
  <si>
    <t>MARKETINŠKA INFRASTRUKTURA</t>
  </si>
  <si>
    <t>Proizvodnja multimedijalnih materijala</t>
  </si>
  <si>
    <t>Istraživanje tržišta</t>
  </si>
  <si>
    <t>Formiranje baze podataka</t>
  </si>
  <si>
    <t>Suradnja s međunarodnim institucijama</t>
  </si>
  <si>
    <t>Banka fotografija i priprema u izdavaštvu</t>
  </si>
  <si>
    <t>Jedinstveni turistički informacijski sustav (prijava i odjava gostiju, statistika i dr.)</t>
  </si>
  <si>
    <t>POSEBNI PROGRAM</t>
  </si>
  <si>
    <t>Projekti poticanje i pomaganje razvoja turizma na područjima koja nisu turistički razvijena</t>
  </si>
  <si>
    <t xml:space="preserve"> VIII.</t>
  </si>
  <si>
    <t>SVEUKUPNO RASHODI</t>
  </si>
  <si>
    <t xml:space="preserve">  Potpore manifestacijama (suorganizacija s drugim subjektima te donacije
  drugima   za manifestacije)</t>
  </si>
  <si>
    <r>
      <t xml:space="preserve">Poticanje i sudjelovanje u uređenju grada/općine/mjesta </t>
    </r>
    <r>
      <rPr>
        <sz val="9"/>
        <rFont val="Arial"/>
        <family val="2"/>
      </rPr>
      <t>(osim izgradnje komunalne infrastrukture)</t>
    </r>
  </si>
  <si>
    <t>Prihodi od drugih aktivnosti</t>
  </si>
  <si>
    <t>TURISTIČKA ZAJEDNICA</t>
  </si>
  <si>
    <t xml:space="preserve">   OPĆINE NIJEMCI</t>
  </si>
  <si>
    <t>POKRIVANJE MANJKA IZ PRETHODNE GODINE (ukoliko je isti ostvaren)</t>
  </si>
  <si>
    <t>INDEKS</t>
  </si>
  <si>
    <t>PRIJENOS MANJKA PRIHODA U IDUĆU GODINU  (SVEUKUPNI RASHODI UMANJENI ZA SVEUKUPNE PRIHODE)</t>
  </si>
  <si>
    <t>PRIJENOS VIŠKA PRIHODA U IDUĆU GODINU  (SVEUKUPNI PRIHODI UMANJENI ZA SVEUKUPNE RASHODE)</t>
  </si>
  <si>
    <t>Prijenos prihoda prethodne godine (višak prethodnih godina ukoliko je isti potreban)</t>
  </si>
  <si>
    <t>TRANSFER BORAVIŠNE PRISTOJBE OPĆINI / GRADU (30%)</t>
  </si>
  <si>
    <t>Pozicija</t>
  </si>
  <si>
    <t>Redni
broj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</si>
  <si>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</si>
  <si>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</si>
  <si>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</si>
  <si>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</si>
  <si>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</si>
  <si>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</si>
  <si>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</si>
  <si>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</si>
  <si>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</si>
  <si>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</si>
  <si>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</si>
  <si>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</si>
  <si>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</si>
  <si>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</si>
  <si>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</si>
  <si>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</si>
  <si>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</si>
  <si>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</si>
  <si>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</si>
  <si>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</si>
  <si>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</si>
  <si>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</si>
  <si>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27</t>
  </si>
  <si>
    <t>26</t>
  </si>
  <si>
    <t>22</t>
  </si>
  <si>
    <t>24</t>
  </si>
  <si>
    <t>25</t>
  </si>
  <si>
    <t>28</t>
  </si>
  <si>
    <t>29</t>
  </si>
  <si>
    <t xml:space="preserve">PLAN 
ZA 2020.
</t>
  </si>
  <si>
    <t>REBALANS
(NOVI PLAN)</t>
  </si>
  <si>
    <t>2.1.1.</t>
  </si>
  <si>
    <t>2.1.2.</t>
  </si>
  <si>
    <t>2.1.3.</t>
  </si>
  <si>
    <t>2.1.4.</t>
  </si>
  <si>
    <t>2.1.5.</t>
  </si>
  <si>
    <t>2.2.1.</t>
  </si>
  <si>
    <t>2.2.2.</t>
  </si>
  <si>
    <t>2.2.3.</t>
  </si>
  <si>
    <t>2.2.4.</t>
  </si>
  <si>
    <t>2.2.5.</t>
  </si>
  <si>
    <t>2.3.1.</t>
  </si>
  <si>
    <t>2.4.1.</t>
  </si>
  <si>
    <t xml:space="preserve">  Kulturno-zabavne manifestacije</t>
  </si>
  <si>
    <t xml:space="preserve">     Divan je kićeni Srijem</t>
  </si>
  <si>
    <t xml:space="preserve">     Sijelo pučkih pisaca</t>
  </si>
  <si>
    <t xml:space="preserve">     Našem selu s ljubavlju</t>
  </si>
  <si>
    <t xml:space="preserve">     Pokladno jahanje</t>
  </si>
  <si>
    <t xml:space="preserve">     Božić u Nijemcima</t>
  </si>
  <si>
    <t xml:space="preserve">     Turnir u malom nogometu</t>
  </si>
  <si>
    <t xml:space="preserve">     Vatrogasno natjecanje   </t>
  </si>
  <si>
    <t xml:space="preserve">     Ribičko natjecanje</t>
  </si>
  <si>
    <t xml:space="preserve">     Streljačko natjecanje u gađanju pokretnih meta  </t>
  </si>
  <si>
    <t xml:space="preserve">     RISS triatlon</t>
  </si>
  <si>
    <t xml:space="preserve">     Međunarodni dan ptica selica</t>
  </si>
  <si>
    <t xml:space="preserve">     Ljetna večer u Srijemu </t>
  </si>
  <si>
    <t>Novi proizvodi</t>
  </si>
  <si>
    <t>3.3.</t>
  </si>
  <si>
    <t>Potpora razvoju DMO-a</t>
  </si>
  <si>
    <t>2.1..</t>
  </si>
  <si>
    <t xml:space="preserve">    Brod Sveta Katarina</t>
  </si>
  <si>
    <t xml:space="preserve">    Tematska ruta</t>
  </si>
  <si>
    <t xml:space="preserve">    Izletište Sopotac</t>
  </si>
  <si>
    <t xml:space="preserve">    Internet oglašavanje </t>
  </si>
  <si>
    <t xml:space="preserve">    Internet stranice i upravljanje Internet stranicama</t>
  </si>
  <si>
    <t xml:space="preserve">    za programske aktivnosti</t>
  </si>
  <si>
    <t xml:space="preserve">    za funkcioniranje turističkog ureda</t>
  </si>
  <si>
    <t xml:space="preserve">    Opće oglašavanje (oglašavanje u tisku, TV oglašavanje...)</t>
  </si>
  <si>
    <t xml:space="preserve">    Brošure i ostali tiskani materijali</t>
  </si>
  <si>
    <t xml:space="preserve">    Suveniri i promo materijali</t>
  </si>
  <si>
    <t>Sajmovi (u skladu sa zakon. propisima i propisanim pravilima za sustav TZ)</t>
  </si>
  <si>
    <t xml:space="preserve">Studijska putovanja </t>
  </si>
  <si>
    <t>30</t>
  </si>
  <si>
    <t>Koordinacija subjekata koji su neposredno ili posredno uključeni u turist.promet</t>
  </si>
  <si>
    <t xml:space="preserve">Nagrade i priznanja </t>
  </si>
  <si>
    <t>31</t>
  </si>
  <si>
    <t>32</t>
  </si>
  <si>
    <t>33</t>
  </si>
  <si>
    <t>34</t>
  </si>
  <si>
    <t>35</t>
  </si>
  <si>
    <t>36</t>
  </si>
  <si>
    <t>37</t>
  </si>
  <si>
    <t>38</t>
  </si>
  <si>
    <t>OSTALO (brod Sv. Katarina)</t>
  </si>
  <si>
    <t>IQM DESTENATION</t>
  </si>
  <si>
    <t>FOTO HRVATSKA</t>
  </si>
  <si>
    <t>44</t>
  </si>
  <si>
    <t>45</t>
  </si>
  <si>
    <t>3.4.</t>
  </si>
  <si>
    <t>3.5.</t>
  </si>
  <si>
    <t>II. REBALANS FINANCIJSKOG PLANA ZA 2020. GODINU</t>
  </si>
  <si>
    <t>IZVRŠENJE ZA 2020.
01.01.-30.11.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</si>
</sst>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-* #,##0\ _K_n_-;\-* #,##0\ _K_n_-;_-* &quot;-&quot;\ _K_n_-;_-@_-"/>
    <numFmt numFmtId="167" formatCode="_-* #,##0.00\ _K_n_-;\-* #,##0.00\ _K_n_-;_-* &quot;-&quot;??\ _K_n_-;_-@_-"/>
    <numFmt numFmtId="168" formatCode="[$-41A]dd\.\ mmmm\ yyyy"/>
    <numFmt numFmtId="169" formatCode="00000"/>
    <numFmt numFmtId="170" formatCode="#,##0.00\ _k_n"/>
    <numFmt numFmtId="171" formatCode="#,##0.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1" applyNumberFormat="0" applyFont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2" applyNumberFormat="0" applyAlignment="0" applyProtection="0"/>
    <xf numFmtId="0" fontId="35" fillId="27" borderId="3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horizontal="center" vertical="justify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170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justify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12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left" vertical="justify"/>
    </xf>
    <xf numFmtId="49" fontId="3" fillId="0" borderId="13" xfId="0" applyNumberFormat="1" applyFont="1" applyBorder="1" applyAlignment="1">
      <alignment horizontal="center"/>
    </xf>
    <xf numFmtId="0" fontId="3" fillId="0" borderId="13" xfId="0" applyNumberFormat="1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justify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justify"/>
    </xf>
    <xf numFmtId="0" fontId="3" fillId="0" borderId="12" xfId="0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justify"/>
    </xf>
    <xf numFmtId="49" fontId="3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justify"/>
    </xf>
    <xf numFmtId="0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171" fontId="5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49" fontId="4" fillId="32" borderId="10" xfId="0" applyNumberFormat="1" applyFont="1" applyFill="1" applyBorder="1" applyAlignment="1">
      <alignment horizontal="center" vertical="center"/>
    </xf>
    <xf numFmtId="0" fontId="4" fillId="32" borderId="10" xfId="0" applyNumberFormat="1" applyFont="1" applyFill="1" applyBorder="1" applyAlignment="1">
      <alignment horizontal="center" vertical="center"/>
    </xf>
    <xf numFmtId="170" fontId="4" fillId="32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170" fontId="4" fillId="32" borderId="15" xfId="0" applyNumberFormat="1" applyFont="1" applyFill="1" applyBorder="1" applyAlignment="1">
      <alignment horizontal="center" vertical="center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0" fillId="0" borderId="0" xfId="0" applyNumberFormat="1" applyAlignment="1">
      <alignment horizontal="left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171" fontId="1" fillId="33" borderId="15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4" fontId="5" fillId="34" borderId="10" xfId="0" applyNumberFormat="1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left"/>
    </xf>
    <xf numFmtId="171" fontId="5" fillId="34" borderId="17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justify" vertical="center"/>
    </xf>
    <xf numFmtId="0" fontId="4" fillId="0" borderId="12" xfId="0" applyFont="1" applyBorder="1" applyAlignment="1">
      <alignment horizontal="left"/>
    </xf>
    <xf numFmtId="4" fontId="5" fillId="34" borderId="18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 horizontal="right" vertical="justify"/>
    </xf>
    <xf numFmtId="4" fontId="0" fillId="0" borderId="11" xfId="0" applyNumberFormat="1" applyFont="1" applyBorder="1" applyAlignment="1">
      <alignment horizontal="right"/>
    </xf>
    <xf numFmtId="171" fontId="0" fillId="0" borderId="19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horizontal="right" vertical="justify"/>
    </xf>
    <xf numFmtId="4" fontId="0" fillId="0" borderId="12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 vertical="justify"/>
    </xf>
    <xf numFmtId="4" fontId="0" fillId="0" borderId="13" xfId="0" applyNumberFormat="1" applyFont="1" applyBorder="1" applyAlignment="1">
      <alignment horizontal="right"/>
    </xf>
    <xf numFmtId="171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171" fontId="0" fillId="0" borderId="20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4" fontId="0" fillId="0" borderId="14" xfId="0" applyNumberFormat="1" applyFont="1" applyBorder="1" applyAlignment="1">
      <alignment horizontal="right" vertical="justify"/>
    </xf>
    <xf numFmtId="4" fontId="0" fillId="0" borderId="14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 vertical="justify"/>
    </xf>
    <xf numFmtId="4" fontId="0" fillId="0" borderId="16" xfId="0" applyNumberFormat="1" applyFont="1" applyBorder="1" applyAlignment="1">
      <alignment horizontal="right"/>
    </xf>
    <xf numFmtId="171" fontId="0" fillId="0" borderId="21" xfId="0" applyNumberFormat="1" applyFont="1" applyBorder="1" applyAlignment="1">
      <alignment/>
    </xf>
    <xf numFmtId="4" fontId="0" fillId="0" borderId="11" xfId="0" applyNumberFormat="1" applyFont="1" applyFill="1" applyBorder="1" applyAlignment="1">
      <alignment horizontal="right" vertical="justify"/>
    </xf>
    <xf numFmtId="4" fontId="0" fillId="0" borderId="11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vertical="justify"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 vertical="justify"/>
    </xf>
    <xf numFmtId="4" fontId="0" fillId="0" borderId="12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justify"/>
    </xf>
    <xf numFmtId="171" fontId="0" fillId="0" borderId="15" xfId="0" applyNumberFormat="1" applyFont="1" applyFill="1" applyBorder="1" applyAlignment="1">
      <alignment/>
    </xf>
    <xf numFmtId="171" fontId="0" fillId="0" borderId="22" xfId="0" applyNumberFormat="1" applyFont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171" fontId="0" fillId="0" borderId="17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 vertical="center" wrapText="1"/>
    </xf>
    <xf numFmtId="4" fontId="1" fillId="33" borderId="18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 horizontal="right"/>
    </xf>
    <xf numFmtId="171" fontId="5" fillId="34" borderId="17" xfId="0" applyNumberFormat="1" applyFont="1" applyFill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171" fontId="1" fillId="33" borderId="17" xfId="0" applyNumberFormat="1" applyFont="1" applyFill="1" applyBorder="1" applyAlignment="1">
      <alignment vertical="center"/>
    </xf>
    <xf numFmtId="4" fontId="1" fillId="0" borderId="12" xfId="0" applyNumberFormat="1" applyFont="1" applyBorder="1" applyAlignment="1">
      <alignment horizontal="right"/>
    </xf>
    <xf numFmtId="171" fontId="1" fillId="0" borderId="2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 vertical="justify"/>
    </xf>
    <xf numFmtId="4" fontId="1" fillId="0" borderId="16" xfId="0" applyNumberFormat="1" applyFont="1" applyBorder="1" applyAlignment="1">
      <alignment horizontal="right" vertical="justify"/>
    </xf>
    <xf numFmtId="171" fontId="1" fillId="0" borderId="19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2" xfId="0" applyFont="1" applyBorder="1" applyAlignment="1">
      <alignment horizontal="left" vertical="justify" wrapText="1"/>
    </xf>
    <xf numFmtId="4" fontId="0" fillId="0" borderId="18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4" fillId="0" borderId="18" xfId="0" applyFont="1" applyBorder="1" applyAlignment="1">
      <alignment horizontal="left"/>
    </xf>
    <xf numFmtId="4" fontId="1" fillId="0" borderId="18" xfId="0" applyNumberFormat="1" applyFont="1" applyBorder="1" applyAlignment="1">
      <alignment horizontal="right" vertical="justify"/>
    </xf>
    <xf numFmtId="4" fontId="1" fillId="0" borderId="18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4" fontId="1" fillId="35" borderId="12" xfId="0" applyNumberFormat="1" applyFont="1" applyFill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4" fontId="1" fillId="0" borderId="13" xfId="0" applyNumberFormat="1" applyFont="1" applyBorder="1" applyAlignment="1">
      <alignment horizontal="right" vertical="justify"/>
    </xf>
    <xf numFmtId="4" fontId="1" fillId="0" borderId="13" xfId="0" applyNumberFormat="1" applyFont="1" applyBorder="1" applyAlignment="1">
      <alignment horizontal="right"/>
    </xf>
    <xf numFmtId="171" fontId="1" fillId="0" borderId="21" xfId="0" applyNumberFormat="1" applyFont="1" applyBorder="1" applyAlignment="1">
      <alignment/>
    </xf>
    <xf numFmtId="49" fontId="3" fillId="0" borderId="18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4" fontId="1" fillId="0" borderId="0" xfId="0" applyNumberFormat="1" applyFont="1" applyAlignment="1">
      <alignment/>
    </xf>
    <xf numFmtId="49" fontId="50" fillId="0" borderId="11" xfId="0" applyNumberFormat="1" applyFont="1" applyBorder="1" applyAlignment="1">
      <alignment horizontal="center"/>
    </xf>
    <xf numFmtId="0" fontId="50" fillId="0" borderId="11" xfId="0" applyFont="1" applyBorder="1" applyAlignment="1">
      <alignment horizontal="left"/>
    </xf>
    <xf numFmtId="4" fontId="51" fillId="0" borderId="11" xfId="0" applyNumberFormat="1" applyFont="1" applyBorder="1" applyAlignment="1">
      <alignment horizontal="right" vertical="justify"/>
    </xf>
    <xf numFmtId="4" fontId="51" fillId="0" borderId="11" xfId="0" applyNumberFormat="1" applyFont="1" applyBorder="1" applyAlignment="1">
      <alignment horizontal="right"/>
    </xf>
    <xf numFmtId="171" fontId="51" fillId="0" borderId="19" xfId="0" applyNumberFormat="1" applyFont="1" applyBorder="1" applyAlignment="1">
      <alignment/>
    </xf>
    <xf numFmtId="4" fontId="51" fillId="0" borderId="16" xfId="0" applyNumberFormat="1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0" fontId="50" fillId="0" borderId="12" xfId="0" applyFont="1" applyBorder="1" applyAlignment="1">
      <alignment horizontal="left"/>
    </xf>
    <xf numFmtId="4" fontId="51" fillId="0" borderId="12" xfId="0" applyNumberFormat="1" applyFont="1" applyBorder="1" applyAlignment="1">
      <alignment horizontal="right" vertical="justify"/>
    </xf>
    <xf numFmtId="4" fontId="51" fillId="0" borderId="12" xfId="0" applyNumberFormat="1" applyFont="1" applyBorder="1" applyAlignment="1">
      <alignment horizontal="right"/>
    </xf>
    <xf numFmtId="4" fontId="51" fillId="0" borderId="12" xfId="0" applyNumberFormat="1" applyFont="1" applyBorder="1" applyAlignment="1">
      <alignment/>
    </xf>
    <xf numFmtId="0" fontId="52" fillId="0" borderId="0" xfId="0" applyFont="1" applyFill="1" applyAlignment="1">
      <alignment/>
    </xf>
    <xf numFmtId="171" fontId="51" fillId="0" borderId="2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51" fillId="0" borderId="0" xfId="0" applyNumberFormat="1" applyFont="1" applyBorder="1" applyAlignment="1">
      <alignment/>
    </xf>
    <xf numFmtId="4" fontId="1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/>
    </xf>
    <xf numFmtId="49" fontId="50" fillId="0" borderId="14" xfId="0" applyNumberFormat="1" applyFont="1" applyBorder="1" applyAlignment="1">
      <alignment horizontal="center"/>
    </xf>
    <xf numFmtId="0" fontId="50" fillId="0" borderId="14" xfId="0" applyFont="1" applyBorder="1" applyAlignment="1">
      <alignment horizontal="left"/>
    </xf>
    <xf numFmtId="4" fontId="51" fillId="0" borderId="14" xfId="0" applyNumberFormat="1" applyFont="1" applyBorder="1" applyAlignment="1">
      <alignment horizontal="right" vertical="justify"/>
    </xf>
    <xf numFmtId="4" fontId="51" fillId="0" borderId="14" xfId="0" applyNumberFormat="1" applyFont="1" applyBorder="1" applyAlignment="1">
      <alignment horizontal="right"/>
    </xf>
    <xf numFmtId="49" fontId="3" fillId="36" borderId="11" xfId="0" applyNumberFormat="1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left" vertical="justify"/>
    </xf>
    <xf numFmtId="4" fontId="0" fillId="36" borderId="11" xfId="0" applyNumberFormat="1" applyFont="1" applyFill="1" applyBorder="1" applyAlignment="1">
      <alignment horizontal="right"/>
    </xf>
    <xf numFmtId="171" fontId="0" fillId="36" borderId="19" xfId="0" applyNumberFormat="1" applyFont="1" applyFill="1" applyBorder="1" applyAlignment="1">
      <alignment/>
    </xf>
    <xf numFmtId="4" fontId="0" fillId="36" borderId="16" xfId="0" applyNumberFormat="1" applyFont="1" applyFill="1" applyBorder="1" applyAlignment="1">
      <alignment/>
    </xf>
    <xf numFmtId="49" fontId="3" fillId="36" borderId="12" xfId="0" applyNumberFormat="1" applyFont="1" applyFill="1" applyBorder="1" applyAlignment="1">
      <alignment horizontal="center"/>
    </xf>
    <xf numFmtId="49" fontId="3" fillId="36" borderId="12" xfId="0" applyNumberFormat="1" applyFont="1" applyFill="1" applyBorder="1" applyAlignment="1">
      <alignment horizontal="center"/>
    </xf>
    <xf numFmtId="0" fontId="4" fillId="36" borderId="12" xfId="0" applyFont="1" applyFill="1" applyBorder="1" applyAlignment="1">
      <alignment horizontal="left"/>
    </xf>
    <xf numFmtId="171" fontId="1" fillId="36" borderId="20" xfId="0" applyNumberFormat="1" applyFont="1" applyFill="1" applyBorder="1" applyAlignment="1">
      <alignment/>
    </xf>
    <xf numFmtId="4" fontId="1" fillId="36" borderId="12" xfId="0" applyNumberFormat="1" applyFont="1" applyFill="1" applyBorder="1" applyAlignment="1">
      <alignment/>
    </xf>
    <xf numFmtId="170" fontId="4" fillId="32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5" fillId="0" borderId="0" xfId="0" applyNumberFormat="1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PageLayoutView="0" workbookViewId="0" topLeftCell="A1">
      <selection activeCell="A7" sqref="A7:G82"/>
    </sheetView>
  </sheetViews>
  <sheetFormatPr defaultColWidth="9.140625" defaultRowHeight="12.75"/>
  <cols>
    <col min="1" max="1" width="5.8515625" style="2" customWidth="1"/>
    <col min="2" max="2" width="8.28125" style="2" customWidth="1"/>
    <col min="3" max="3" width="67.28125" style="0" customWidth="1"/>
    <col min="4" max="4" width="15.7109375" style="4" customWidth="1"/>
    <col min="5" max="5" width="13.7109375" style="0" customWidth="1"/>
    <col min="6" max="6" width="10.7109375" style="0" customWidth="1"/>
    <col min="7" max="7" width="14.28125" style="0" customWidth="1"/>
    <col min="8" max="8" width="11.7109375" style="0" customWidth="1"/>
    <col min="9" max="9" width="12.00390625" style="0" customWidth="1"/>
    <col min="10" max="10" width="20.00390625" style="0" customWidth="1"/>
    <col min="11" max="11" width="10.140625" style="0" bestFit="1" customWidth="1"/>
  </cols>
  <sheetData>
    <row r="1" spans="1:5" ht="12.75">
      <c r="A1" s="186" t="s">
        <v>63</v>
      </c>
      <c r="B1" s="186"/>
      <c r="C1" s="186"/>
      <c r="D1" s="186"/>
      <c r="E1" s="186"/>
    </row>
    <row r="2" spans="1:5" ht="12.75">
      <c r="A2" s="186" t="s">
        <v>64</v>
      </c>
      <c r="B2" s="186"/>
      <c r="C2" s="186"/>
      <c r="D2" s="186"/>
      <c r="E2" s="186"/>
    </row>
    <row r="3" spans="1:5" ht="12.75">
      <c r="A3" s="58"/>
      <c r="B3" s="58"/>
      <c r="C3" s="58"/>
      <c r="D3" s="58"/>
      <c r="E3" s="58"/>
    </row>
    <row r="4" spans="1:5" ht="12.75">
      <c r="A4" s="58"/>
      <c r="B4" s="58"/>
      <c r="C4" s="58"/>
      <c r="D4" s="58"/>
      <c r="E4" s="58"/>
    </row>
    <row r="5" spans="1:7" ht="17.25" customHeight="1">
      <c r="A5" s="187" t="s">
        <v>163</v>
      </c>
      <c r="B5" s="187"/>
      <c r="C5" s="187"/>
      <c r="D5" s="187"/>
      <c r="E5" s="187"/>
      <c r="F5" s="187"/>
      <c r="G5" s="187"/>
    </row>
    <row r="6" ht="13.5" thickBot="1">
      <c r="H6" s="41"/>
    </row>
    <row r="7" spans="1:9" s="1" customFormat="1" ht="39.75" customHeight="1" thickBot="1">
      <c r="A7" s="54" t="s">
        <v>72</v>
      </c>
      <c r="B7" s="50" t="s">
        <v>71</v>
      </c>
      <c r="C7" s="55" t="s">
        <v>1</v>
      </c>
      <c r="D7" s="185" t="s">
        <v>102</v>
      </c>
      <c r="E7" s="52" t="s">
        <v>164</v>
      </c>
      <c r="F7" s="53" t="s">
        <v>66</v>
      </c>
      <c r="G7" s="101" t="s">
        <v>103</v>
      </c>
      <c r="H7" s="41"/>
      <c r="I7" s="34"/>
    </row>
    <row r="8" spans="1:9" ht="12.75">
      <c r="A8" s="153" t="s">
        <v>2</v>
      </c>
      <c r="B8" s="153"/>
      <c r="C8" s="154" t="s">
        <v>10</v>
      </c>
      <c r="D8" s="155">
        <v>1500</v>
      </c>
      <c r="E8" s="156">
        <v>2453.04</v>
      </c>
      <c r="F8" s="157">
        <f aca="true" t="shared" si="0" ref="F8:F15">E8/D8*100</f>
        <v>163.536</v>
      </c>
      <c r="G8" s="158">
        <v>2500</v>
      </c>
      <c r="H8" s="41"/>
      <c r="I8" s="144"/>
    </row>
    <row r="9" spans="1:9" ht="12.75">
      <c r="A9" s="159" t="s">
        <v>3</v>
      </c>
      <c r="B9" s="159"/>
      <c r="C9" s="160" t="s">
        <v>11</v>
      </c>
      <c r="D9" s="161">
        <v>15000</v>
      </c>
      <c r="E9" s="162">
        <v>15284.71</v>
      </c>
      <c r="F9" s="157">
        <f t="shared" si="0"/>
        <v>101.89806666666665</v>
      </c>
      <c r="G9" s="163">
        <v>19000</v>
      </c>
      <c r="H9" s="41"/>
      <c r="I9" s="33"/>
    </row>
    <row r="10" spans="1:9" ht="12.75">
      <c r="A10" s="14" t="s">
        <v>4</v>
      </c>
      <c r="B10" s="14"/>
      <c r="C10" s="15" t="s">
        <v>12</v>
      </c>
      <c r="D10" s="78">
        <v>815000</v>
      </c>
      <c r="E10" s="78">
        <v>545374.67</v>
      </c>
      <c r="F10" s="75">
        <f t="shared" si="0"/>
        <v>66.9171374233129</v>
      </c>
      <c r="G10" s="76">
        <f>SUM(G11,G12)</f>
        <v>692000</v>
      </c>
      <c r="H10" s="41"/>
      <c r="I10" s="33"/>
    </row>
    <row r="11" spans="1:9" s="3" customFormat="1" ht="12.75">
      <c r="A11" s="14" t="s">
        <v>5</v>
      </c>
      <c r="B11" s="14"/>
      <c r="C11" s="16" t="s">
        <v>138</v>
      </c>
      <c r="D11" s="77">
        <v>455000</v>
      </c>
      <c r="E11" s="78">
        <v>238188.35</v>
      </c>
      <c r="F11" s="75">
        <f t="shared" si="0"/>
        <v>52.34908791208791</v>
      </c>
      <c r="G11" s="76">
        <v>335000</v>
      </c>
      <c r="H11" s="41"/>
      <c r="I11" s="35"/>
    </row>
    <row r="12" spans="1:9" ht="12.75">
      <c r="A12" s="14" t="s">
        <v>6</v>
      </c>
      <c r="B12" s="14"/>
      <c r="C12" s="17" t="s">
        <v>139</v>
      </c>
      <c r="D12" s="77">
        <v>360000</v>
      </c>
      <c r="E12" s="78">
        <v>307186.32</v>
      </c>
      <c r="F12" s="75">
        <f t="shared" si="0"/>
        <v>85.32953333333334</v>
      </c>
      <c r="G12" s="76">
        <v>357000</v>
      </c>
      <c r="H12" s="41"/>
      <c r="I12" s="33"/>
    </row>
    <row r="13" spans="1:9" ht="12.75">
      <c r="A13" s="14" t="s">
        <v>7</v>
      </c>
      <c r="B13" s="14"/>
      <c r="C13" s="17" t="s">
        <v>62</v>
      </c>
      <c r="D13" s="77">
        <v>0</v>
      </c>
      <c r="E13" s="78">
        <v>0</v>
      </c>
      <c r="F13" s="75">
        <v>0</v>
      </c>
      <c r="G13" s="76">
        <v>0</v>
      </c>
      <c r="H13" s="41"/>
      <c r="I13" s="33"/>
    </row>
    <row r="14" spans="1:9" ht="13.5" customHeight="1">
      <c r="A14" s="14" t="s">
        <v>8</v>
      </c>
      <c r="B14" s="14"/>
      <c r="C14" s="18" t="s">
        <v>69</v>
      </c>
      <c r="D14" s="77">
        <v>20000</v>
      </c>
      <c r="E14" s="78">
        <v>0</v>
      </c>
      <c r="F14" s="75">
        <f t="shared" si="0"/>
        <v>0</v>
      </c>
      <c r="G14" s="76">
        <v>0</v>
      </c>
      <c r="H14" s="41"/>
      <c r="I14" s="33"/>
    </row>
    <row r="15" spans="1:9" ht="13.5" thickBot="1">
      <c r="A15" s="19" t="s">
        <v>9</v>
      </c>
      <c r="B15" s="19"/>
      <c r="C15" s="20" t="s">
        <v>13</v>
      </c>
      <c r="D15" s="79">
        <v>22000</v>
      </c>
      <c r="E15" s="80">
        <v>21696.04</v>
      </c>
      <c r="F15" s="81">
        <f t="shared" si="0"/>
        <v>98.61836363636364</v>
      </c>
      <c r="G15" s="82">
        <v>21696.04</v>
      </c>
      <c r="H15" s="41"/>
      <c r="I15" s="33"/>
    </row>
    <row r="16" spans="1:9" ht="15.75" thickBot="1">
      <c r="A16" s="67"/>
      <c r="B16" s="67"/>
      <c r="C16" s="68" t="s">
        <v>14</v>
      </c>
      <c r="D16" s="66">
        <f>D8+D9+D10+D13+D14+D15</f>
        <v>873500</v>
      </c>
      <c r="E16" s="66">
        <f>E8+E9+E10+E13+E14+E15</f>
        <v>584808.4600000001</v>
      </c>
      <c r="F16" s="69">
        <f>E16/D16*100</f>
        <v>66.95002404121352</v>
      </c>
      <c r="G16" s="72">
        <f>SUM(G8,G9,G10,G13,G14,G15)</f>
        <v>735196.04</v>
      </c>
      <c r="H16" s="41"/>
      <c r="I16" s="33"/>
    </row>
    <row r="17" spans="1:9" ht="15.75" thickBot="1">
      <c r="A17" s="42"/>
      <c r="B17" s="42"/>
      <c r="C17" s="43"/>
      <c r="D17" s="44"/>
      <c r="E17" s="44"/>
      <c r="F17" s="45"/>
      <c r="G17" s="46"/>
      <c r="H17" s="41"/>
      <c r="I17" s="33"/>
    </row>
    <row r="18" spans="1:11" s="5" customFormat="1" ht="39.75" customHeight="1" thickBot="1">
      <c r="A18" s="49" t="s">
        <v>0</v>
      </c>
      <c r="B18" s="50" t="s">
        <v>71</v>
      </c>
      <c r="C18" s="50" t="s">
        <v>15</v>
      </c>
      <c r="D18" s="185" t="s">
        <v>102</v>
      </c>
      <c r="E18" s="52" t="s">
        <v>164</v>
      </c>
      <c r="F18" s="53" t="s">
        <v>66</v>
      </c>
      <c r="G18" s="101" t="s">
        <v>103</v>
      </c>
      <c r="H18" s="41"/>
      <c r="I18" s="36"/>
      <c r="K18" s="169"/>
    </row>
    <row r="19" spans="1:11" s="6" customFormat="1" ht="13.5" thickBot="1">
      <c r="A19" s="59" t="s">
        <v>16</v>
      </c>
      <c r="B19" s="59"/>
      <c r="C19" s="60" t="s">
        <v>26</v>
      </c>
      <c r="D19" s="84">
        <f>D20+D21+D22</f>
        <v>361000</v>
      </c>
      <c r="E19" s="84">
        <f>E20+E21+E22</f>
        <v>307186.32</v>
      </c>
      <c r="F19" s="61">
        <f>E19/D19*100</f>
        <v>85.09316343490305</v>
      </c>
      <c r="G19" s="84">
        <f>G20+G21+G22</f>
        <v>357000</v>
      </c>
      <c r="H19" s="41"/>
      <c r="I19" s="37"/>
      <c r="K19" s="152"/>
    </row>
    <row r="20" spans="1:11" ht="12.75">
      <c r="A20" s="12" t="s">
        <v>2</v>
      </c>
      <c r="B20" s="12" t="s">
        <v>73</v>
      </c>
      <c r="C20" s="13" t="s">
        <v>27</v>
      </c>
      <c r="D20" s="73">
        <v>305000</v>
      </c>
      <c r="E20" s="74">
        <v>256649.23</v>
      </c>
      <c r="F20" s="75">
        <f>E20/D20*100</f>
        <v>84.14728852459017</v>
      </c>
      <c r="G20" s="103">
        <v>300000</v>
      </c>
      <c r="H20" s="41"/>
      <c r="I20" s="33"/>
      <c r="K20" s="146"/>
    </row>
    <row r="21" spans="1:13" ht="12.75">
      <c r="A21" s="159" t="s">
        <v>3</v>
      </c>
      <c r="B21" s="159" t="s">
        <v>74</v>
      </c>
      <c r="C21" s="160" t="s">
        <v>28</v>
      </c>
      <c r="D21" s="161">
        <v>55000</v>
      </c>
      <c r="E21" s="162">
        <v>50537.09</v>
      </c>
      <c r="F21" s="83">
        <f>E21/D21*100</f>
        <v>91.88561818181817</v>
      </c>
      <c r="G21" s="76">
        <v>57000</v>
      </c>
      <c r="H21" s="145"/>
      <c r="I21" s="40"/>
      <c r="J21" s="146"/>
      <c r="K21" s="170"/>
      <c r="L21" s="9"/>
      <c r="M21" s="147"/>
    </row>
    <row r="22" spans="1:11" ht="13.5" thickBot="1">
      <c r="A22" s="19" t="s">
        <v>4</v>
      </c>
      <c r="B22" s="19" t="s">
        <v>75</v>
      </c>
      <c r="C22" s="21" t="s">
        <v>29</v>
      </c>
      <c r="D22" s="79">
        <v>1000</v>
      </c>
      <c r="E22" s="80">
        <v>0</v>
      </c>
      <c r="F22" s="83">
        <f>E22/D22*100</f>
        <v>0</v>
      </c>
      <c r="G22" s="105">
        <v>0</v>
      </c>
      <c r="H22" s="41"/>
      <c r="I22" s="33"/>
      <c r="K22" s="146"/>
    </row>
    <row r="23" spans="1:11" s="6" customFormat="1" ht="13.5" thickBot="1">
      <c r="A23" s="59" t="s">
        <v>17</v>
      </c>
      <c r="B23" s="59"/>
      <c r="C23" s="60" t="s">
        <v>30</v>
      </c>
      <c r="D23" s="84">
        <f>D24+D25+D44+D50+D51</f>
        <v>369676.42000000004</v>
      </c>
      <c r="E23" s="84">
        <f>E24+E25+E44+E50+E51</f>
        <v>228782.28000000003</v>
      </c>
      <c r="F23" s="61">
        <f>E23/D23*100</f>
        <v>61.88717148905521</v>
      </c>
      <c r="G23" s="84">
        <f>SUM(G25,G44,G50:G51)</f>
        <v>254180.80000000002</v>
      </c>
      <c r="H23" s="41"/>
      <c r="I23" s="37"/>
      <c r="K23" s="152"/>
    </row>
    <row r="24" spans="1:12" ht="24">
      <c r="A24" s="175" t="s">
        <v>2</v>
      </c>
      <c r="B24" s="175" t="s">
        <v>76</v>
      </c>
      <c r="C24" s="176" t="s">
        <v>61</v>
      </c>
      <c r="D24" s="177">
        <v>1000</v>
      </c>
      <c r="E24" s="177">
        <v>0</v>
      </c>
      <c r="F24" s="178">
        <v>0</v>
      </c>
      <c r="G24" s="179">
        <v>0</v>
      </c>
      <c r="H24" s="41"/>
      <c r="I24" s="33"/>
      <c r="J24" s="33"/>
      <c r="K24" s="146"/>
      <c r="L24" s="9"/>
    </row>
    <row r="25" spans="1:12" ht="12.75">
      <c r="A25" s="180" t="s">
        <v>3</v>
      </c>
      <c r="B25" s="181"/>
      <c r="C25" s="182" t="s">
        <v>31</v>
      </c>
      <c r="D25" s="184">
        <f>D26+D32+D38+D40+D43</f>
        <v>349376.42000000004</v>
      </c>
      <c r="E25" s="184">
        <f>E26+E32+E38+E40+E43</f>
        <v>226340.85000000003</v>
      </c>
      <c r="F25" s="183">
        <f>E25/D25*100</f>
        <v>64.78423758535278</v>
      </c>
      <c r="G25" s="184">
        <f>SUM(G24,G26,G32,G38,G40,G43)</f>
        <v>241739.37000000002</v>
      </c>
      <c r="H25" s="41"/>
      <c r="I25" s="144"/>
      <c r="J25" s="144"/>
      <c r="K25" s="146"/>
      <c r="L25" s="151"/>
    </row>
    <row r="26" spans="1:12" ht="12.75">
      <c r="A26" s="113" t="s">
        <v>19</v>
      </c>
      <c r="B26" s="14"/>
      <c r="C26" s="124" t="s">
        <v>116</v>
      </c>
      <c r="D26" s="119">
        <f>D27+D28+D29+D30+D31</f>
        <v>320576.42000000004</v>
      </c>
      <c r="E26" s="119">
        <f>E27+E28+E29+E30+E31</f>
        <v>200030.09000000003</v>
      </c>
      <c r="F26" s="118">
        <f>E26/D26*100</f>
        <v>62.39700661701818</v>
      </c>
      <c r="G26" s="119">
        <f>G27+G28+G29+G30+G31</f>
        <v>215428.61000000002</v>
      </c>
      <c r="H26" s="41"/>
      <c r="I26" s="167"/>
      <c r="J26" s="166"/>
      <c r="K26" s="146"/>
      <c r="L26" s="151"/>
    </row>
    <row r="27" spans="1:12" ht="12.75">
      <c r="A27" s="14" t="s">
        <v>104</v>
      </c>
      <c r="B27" s="14" t="s">
        <v>77</v>
      </c>
      <c r="C27" s="15" t="s">
        <v>117</v>
      </c>
      <c r="D27" s="77">
        <v>192000</v>
      </c>
      <c r="E27" s="78">
        <v>191514.44</v>
      </c>
      <c r="F27" s="83">
        <f>E27/D27*100</f>
        <v>99.74710416666667</v>
      </c>
      <c r="G27" s="76">
        <v>193000</v>
      </c>
      <c r="H27" s="41"/>
      <c r="I27" s="144"/>
      <c r="J27" s="167"/>
      <c r="K27" s="146"/>
      <c r="L27" s="151"/>
    </row>
    <row r="28" spans="1:12" ht="12.75">
      <c r="A28" s="14" t="s">
        <v>105</v>
      </c>
      <c r="B28" s="14" t="s">
        <v>78</v>
      </c>
      <c r="C28" s="15" t="s">
        <v>118</v>
      </c>
      <c r="D28" s="77">
        <v>0</v>
      </c>
      <c r="E28" s="78">
        <v>0</v>
      </c>
      <c r="F28" s="83">
        <v>0</v>
      </c>
      <c r="G28" s="76">
        <v>0</v>
      </c>
      <c r="H28" s="41"/>
      <c r="I28" s="33"/>
      <c r="J28" s="167"/>
      <c r="K28" s="146"/>
      <c r="L28" s="151"/>
    </row>
    <row r="29" spans="1:12" ht="12.75">
      <c r="A29" s="14" t="s">
        <v>106</v>
      </c>
      <c r="B29" s="14" t="s">
        <v>79</v>
      </c>
      <c r="C29" s="15" t="s">
        <v>119</v>
      </c>
      <c r="D29" s="77">
        <v>1609.69</v>
      </c>
      <c r="E29" s="78">
        <v>1609.69</v>
      </c>
      <c r="F29" s="83">
        <f>E29/D29*100</f>
        <v>100</v>
      </c>
      <c r="G29" s="76">
        <v>1609.69</v>
      </c>
      <c r="H29" s="41"/>
      <c r="I29" s="33"/>
      <c r="J29" s="167"/>
      <c r="K29" s="146"/>
      <c r="L29" s="151"/>
    </row>
    <row r="30" spans="1:13" ht="12.75">
      <c r="A30" s="14" t="s">
        <v>107</v>
      </c>
      <c r="B30" s="14" t="s">
        <v>80</v>
      </c>
      <c r="C30" s="15" t="s">
        <v>120</v>
      </c>
      <c r="D30" s="77">
        <v>1966.73</v>
      </c>
      <c r="E30" s="78">
        <v>1966.73</v>
      </c>
      <c r="F30" s="83">
        <f>E30/D30*100</f>
        <v>100</v>
      </c>
      <c r="G30" s="76">
        <v>1966.73</v>
      </c>
      <c r="H30" s="41"/>
      <c r="I30" s="33"/>
      <c r="J30" s="167"/>
      <c r="K30" s="146"/>
      <c r="L30" s="151"/>
      <c r="M30" s="9"/>
    </row>
    <row r="31" spans="1:13" ht="12.75">
      <c r="A31" s="159" t="s">
        <v>108</v>
      </c>
      <c r="B31" s="159" t="s">
        <v>81</v>
      </c>
      <c r="C31" s="160" t="s">
        <v>121</v>
      </c>
      <c r="D31" s="161">
        <v>125000</v>
      </c>
      <c r="E31" s="162">
        <v>4939.23</v>
      </c>
      <c r="F31" s="165">
        <f>E31/D31*100</f>
        <v>3.9513839999999996</v>
      </c>
      <c r="G31" s="163">
        <v>18852.19</v>
      </c>
      <c r="H31" s="41"/>
      <c r="I31" s="33"/>
      <c r="J31" s="168"/>
      <c r="K31" s="146"/>
      <c r="L31" s="151"/>
      <c r="M31" s="9"/>
    </row>
    <row r="32" spans="1:13" ht="12.75">
      <c r="A32" s="113" t="s">
        <v>20</v>
      </c>
      <c r="B32" s="14"/>
      <c r="C32" s="124" t="s">
        <v>32</v>
      </c>
      <c r="D32" s="119">
        <f>D33+D34+D35+D36+D37</f>
        <v>26800</v>
      </c>
      <c r="E32" s="119">
        <f>E33+E34+E35+E36+E37</f>
        <v>25497.57</v>
      </c>
      <c r="F32" s="118">
        <f>E32/D32*100</f>
        <v>95.14018656716418</v>
      </c>
      <c r="G32" s="119">
        <f>SUM(G37,G36,G35,G34,G33)</f>
        <v>25497.57</v>
      </c>
      <c r="H32" s="41"/>
      <c r="I32" s="40"/>
      <c r="J32" s="166"/>
      <c r="K32" s="146"/>
      <c r="L32" s="151"/>
      <c r="M32" s="9"/>
    </row>
    <row r="33" spans="1:12" ht="12.75">
      <c r="A33" s="14" t="s">
        <v>109</v>
      </c>
      <c r="B33" s="14" t="s">
        <v>82</v>
      </c>
      <c r="C33" s="15" t="s">
        <v>122</v>
      </c>
      <c r="D33" s="77">
        <v>0</v>
      </c>
      <c r="E33" s="78">
        <v>0</v>
      </c>
      <c r="F33" s="83" t="e">
        <f aca="true" t="shared" si="1" ref="F33:F51">E33/D33*100</f>
        <v>#DIV/0!</v>
      </c>
      <c r="G33" s="76">
        <v>0</v>
      </c>
      <c r="H33" s="41"/>
      <c r="I33" s="33"/>
      <c r="J33" s="167"/>
      <c r="K33" s="146"/>
      <c r="L33" s="151"/>
    </row>
    <row r="34" spans="1:12" ht="12.75">
      <c r="A34" s="14" t="s">
        <v>110</v>
      </c>
      <c r="B34" s="14" t="s">
        <v>83</v>
      </c>
      <c r="C34" s="15" t="s">
        <v>123</v>
      </c>
      <c r="D34" s="77">
        <v>1800</v>
      </c>
      <c r="E34" s="78">
        <v>1800</v>
      </c>
      <c r="F34" s="83">
        <f t="shared" si="1"/>
        <v>100</v>
      </c>
      <c r="G34" s="76">
        <v>1800</v>
      </c>
      <c r="H34" s="41"/>
      <c r="I34" s="33"/>
      <c r="J34" s="167"/>
      <c r="K34" s="146"/>
      <c r="L34" s="151"/>
    </row>
    <row r="35" spans="1:12" ht="12.75">
      <c r="A35" s="14" t="s">
        <v>111</v>
      </c>
      <c r="B35" s="14" t="s">
        <v>84</v>
      </c>
      <c r="C35" s="15" t="s">
        <v>124</v>
      </c>
      <c r="D35" s="77">
        <v>0</v>
      </c>
      <c r="E35" s="78">
        <v>0</v>
      </c>
      <c r="F35" s="83" t="e">
        <f t="shared" si="1"/>
        <v>#DIV/0!</v>
      </c>
      <c r="G35" s="76">
        <v>0</v>
      </c>
      <c r="H35" s="41"/>
      <c r="I35" s="33"/>
      <c r="J35" s="167"/>
      <c r="K35" s="146"/>
      <c r="L35" s="151"/>
    </row>
    <row r="36" spans="1:12" ht="12.75">
      <c r="A36" s="14" t="s">
        <v>112</v>
      </c>
      <c r="B36" s="14" t="s">
        <v>85</v>
      </c>
      <c r="C36" s="15" t="s">
        <v>125</v>
      </c>
      <c r="D36" s="77">
        <v>0</v>
      </c>
      <c r="E36" s="78">
        <v>0</v>
      </c>
      <c r="F36" s="83" t="e">
        <f t="shared" si="1"/>
        <v>#DIV/0!</v>
      </c>
      <c r="G36" s="76">
        <v>0</v>
      </c>
      <c r="H36" s="41"/>
      <c r="I36" s="33"/>
      <c r="J36" s="167"/>
      <c r="K36" s="146"/>
      <c r="L36" s="151"/>
    </row>
    <row r="37" spans="1:13" ht="12.75">
      <c r="A37" s="159" t="s">
        <v>113</v>
      </c>
      <c r="B37" s="159" t="s">
        <v>86</v>
      </c>
      <c r="C37" s="160" t="s">
        <v>126</v>
      </c>
      <c r="D37" s="161">
        <v>25000</v>
      </c>
      <c r="E37" s="162">
        <v>23697.57</v>
      </c>
      <c r="F37" s="165">
        <f t="shared" si="1"/>
        <v>94.79028</v>
      </c>
      <c r="G37" s="163">
        <v>23697.57</v>
      </c>
      <c r="H37" s="41"/>
      <c r="I37" s="33"/>
      <c r="J37" s="168"/>
      <c r="K37" s="146"/>
      <c r="L37" s="151"/>
      <c r="M37" s="9"/>
    </row>
    <row r="38" spans="1:13" ht="14.25" customHeight="1">
      <c r="A38" s="142" t="s">
        <v>21</v>
      </c>
      <c r="B38" s="56"/>
      <c r="C38" s="125" t="s">
        <v>33</v>
      </c>
      <c r="D38" s="121">
        <v>0</v>
      </c>
      <c r="E38" s="123">
        <f>E39</f>
        <v>0</v>
      </c>
      <c r="F38" s="122" t="e">
        <f t="shared" si="1"/>
        <v>#DIV/0!</v>
      </c>
      <c r="G38" s="123">
        <f>G39</f>
        <v>0</v>
      </c>
      <c r="H38" s="41"/>
      <c r="I38" s="33"/>
      <c r="J38" s="33"/>
      <c r="L38" s="151"/>
      <c r="M38" s="9"/>
    </row>
    <row r="39" spans="1:13" ht="12.75">
      <c r="A39" s="14" t="s">
        <v>114</v>
      </c>
      <c r="B39" s="14" t="s">
        <v>87</v>
      </c>
      <c r="C39" s="15" t="s">
        <v>127</v>
      </c>
      <c r="D39" s="77">
        <v>0</v>
      </c>
      <c r="E39" s="78">
        <v>0</v>
      </c>
      <c r="F39" s="83" t="e">
        <f t="shared" si="1"/>
        <v>#DIV/0!</v>
      </c>
      <c r="G39" s="76">
        <v>0</v>
      </c>
      <c r="H39" s="41"/>
      <c r="I39" s="33"/>
      <c r="J39" s="33"/>
      <c r="L39" s="151"/>
      <c r="M39" s="9"/>
    </row>
    <row r="40" spans="1:12" ht="12.75">
      <c r="A40" s="113" t="s">
        <v>22</v>
      </c>
      <c r="B40" s="14"/>
      <c r="C40" s="124" t="s">
        <v>34</v>
      </c>
      <c r="D40" s="120">
        <v>0</v>
      </c>
      <c r="E40" s="117">
        <v>0</v>
      </c>
      <c r="F40" s="118" t="e">
        <f t="shared" si="1"/>
        <v>#DIV/0!</v>
      </c>
      <c r="G40" s="119">
        <f>G41</f>
        <v>0</v>
      </c>
      <c r="H40" s="41"/>
      <c r="I40" s="33"/>
      <c r="J40" s="33"/>
      <c r="L40" s="151"/>
    </row>
    <row r="41" spans="1:12" ht="13.5" thickBot="1">
      <c r="A41" s="19" t="s">
        <v>115</v>
      </c>
      <c r="B41" s="19" t="s">
        <v>88</v>
      </c>
      <c r="C41" s="21" t="s">
        <v>128</v>
      </c>
      <c r="D41" s="79">
        <v>0</v>
      </c>
      <c r="E41" s="80">
        <v>0</v>
      </c>
      <c r="F41" s="100" t="e">
        <f t="shared" si="1"/>
        <v>#DIV/0!</v>
      </c>
      <c r="G41" s="82">
        <v>0</v>
      </c>
      <c r="H41" s="41"/>
      <c r="I41" s="33"/>
      <c r="J41" s="33"/>
      <c r="L41" s="151"/>
    </row>
    <row r="42" spans="1:12" ht="39.75" customHeight="1" thickBot="1">
      <c r="A42" s="49" t="s">
        <v>0</v>
      </c>
      <c r="B42" s="50" t="s">
        <v>71</v>
      </c>
      <c r="C42" s="50" t="s">
        <v>15</v>
      </c>
      <c r="D42" s="51" t="s">
        <v>102</v>
      </c>
      <c r="E42" s="52" t="s">
        <v>164</v>
      </c>
      <c r="F42" s="53" t="s">
        <v>66</v>
      </c>
      <c r="G42" s="101" t="s">
        <v>103</v>
      </c>
      <c r="H42" s="41"/>
      <c r="I42" s="33"/>
      <c r="J42" s="33"/>
      <c r="L42" s="151"/>
    </row>
    <row r="43" spans="1:12" ht="24">
      <c r="A43" s="143" t="s">
        <v>23</v>
      </c>
      <c r="B43" s="32" t="s">
        <v>89</v>
      </c>
      <c r="C43" s="126" t="s">
        <v>60</v>
      </c>
      <c r="D43" s="117">
        <v>2000</v>
      </c>
      <c r="E43" s="117">
        <v>813.19</v>
      </c>
      <c r="F43" s="118">
        <f t="shared" si="1"/>
        <v>40.6595</v>
      </c>
      <c r="G43" s="123">
        <v>813.19</v>
      </c>
      <c r="H43" s="148"/>
      <c r="I43" s="33"/>
      <c r="L43" s="151"/>
    </row>
    <row r="44" spans="1:13" ht="12.75">
      <c r="A44" s="180" t="s">
        <v>4</v>
      </c>
      <c r="B44" s="181"/>
      <c r="C44" s="182" t="s">
        <v>129</v>
      </c>
      <c r="D44" s="184">
        <f>SUM(D45:D49)</f>
        <v>19300</v>
      </c>
      <c r="E44" s="184">
        <f>SUM(E45:E49)</f>
        <v>2441.43</v>
      </c>
      <c r="F44" s="183">
        <f t="shared" si="1"/>
        <v>12.649896373056993</v>
      </c>
      <c r="G44" s="184">
        <f>SUM(G45:G49)</f>
        <v>12441.43</v>
      </c>
      <c r="H44" s="41"/>
      <c r="I44" s="33"/>
      <c r="L44" s="151"/>
      <c r="M44" s="9"/>
    </row>
    <row r="45" spans="1:13" ht="12.75">
      <c r="A45" s="47" t="s">
        <v>5</v>
      </c>
      <c r="B45" s="47" t="s">
        <v>90</v>
      </c>
      <c r="C45" s="48" t="s">
        <v>133</v>
      </c>
      <c r="D45" s="85">
        <v>300</v>
      </c>
      <c r="E45" s="86">
        <v>262</v>
      </c>
      <c r="F45" s="83">
        <f t="shared" si="1"/>
        <v>87.33333333333333</v>
      </c>
      <c r="G45" s="76">
        <v>262</v>
      </c>
      <c r="H45" s="41"/>
      <c r="I45" s="33"/>
      <c r="M45" s="9"/>
    </row>
    <row r="46" spans="1:12" ht="12.75">
      <c r="A46" s="47" t="s">
        <v>6</v>
      </c>
      <c r="B46" s="47" t="s">
        <v>91</v>
      </c>
      <c r="C46" s="48" t="s">
        <v>134</v>
      </c>
      <c r="D46" s="85">
        <v>0</v>
      </c>
      <c r="E46" s="86">
        <v>0</v>
      </c>
      <c r="F46" s="83" t="e">
        <f t="shared" si="1"/>
        <v>#DIV/0!</v>
      </c>
      <c r="G46" s="76">
        <v>0</v>
      </c>
      <c r="H46" s="41"/>
      <c r="I46" s="33"/>
      <c r="L46" s="6"/>
    </row>
    <row r="47" spans="1:9" ht="12.75">
      <c r="A47" s="47" t="s">
        <v>130</v>
      </c>
      <c r="B47" s="47" t="s">
        <v>92</v>
      </c>
      <c r="C47" s="48" t="s">
        <v>135</v>
      </c>
      <c r="D47" s="85">
        <v>0</v>
      </c>
      <c r="E47" s="86">
        <v>0</v>
      </c>
      <c r="F47" s="83" t="e">
        <f t="shared" si="1"/>
        <v>#DIV/0!</v>
      </c>
      <c r="G47" s="76">
        <v>0</v>
      </c>
      <c r="H47" s="41"/>
      <c r="I47" s="33"/>
    </row>
    <row r="48" spans="1:9" ht="12.75">
      <c r="A48" s="171" t="s">
        <v>161</v>
      </c>
      <c r="B48" s="171" t="s">
        <v>159</v>
      </c>
      <c r="C48" s="172" t="s">
        <v>157</v>
      </c>
      <c r="D48" s="173">
        <v>13000</v>
      </c>
      <c r="E48" s="174">
        <v>0</v>
      </c>
      <c r="F48" s="83">
        <f t="shared" si="1"/>
        <v>0</v>
      </c>
      <c r="G48" s="163">
        <v>10000</v>
      </c>
      <c r="H48" s="41"/>
      <c r="I48" s="33"/>
    </row>
    <row r="49" spans="1:9" ht="12.75">
      <c r="A49" s="171" t="s">
        <v>162</v>
      </c>
      <c r="B49" s="171" t="s">
        <v>160</v>
      </c>
      <c r="C49" s="172" t="s">
        <v>158</v>
      </c>
      <c r="D49" s="173">
        <v>6000</v>
      </c>
      <c r="E49" s="174">
        <v>2179.43</v>
      </c>
      <c r="F49" s="83">
        <f t="shared" si="1"/>
        <v>36.32383333333333</v>
      </c>
      <c r="G49" s="163">
        <v>2179.43</v>
      </c>
      <c r="H49" s="41"/>
      <c r="I49" s="33"/>
    </row>
    <row r="50" spans="1:9" s="6" customFormat="1" ht="12.75">
      <c r="A50" s="113" t="s">
        <v>7</v>
      </c>
      <c r="B50" s="113" t="s">
        <v>93</v>
      </c>
      <c r="C50" s="71" t="s">
        <v>35</v>
      </c>
      <c r="D50" s="120">
        <v>0</v>
      </c>
      <c r="E50" s="117">
        <v>0</v>
      </c>
      <c r="F50" s="118" t="e">
        <f t="shared" si="1"/>
        <v>#DIV/0!</v>
      </c>
      <c r="G50" s="119">
        <v>0</v>
      </c>
      <c r="H50" s="41"/>
      <c r="I50" s="37"/>
    </row>
    <row r="51" spans="1:12" ht="14.25" customHeight="1" thickBot="1">
      <c r="A51" s="140" t="s">
        <v>8</v>
      </c>
      <c r="B51" s="140" t="s">
        <v>97</v>
      </c>
      <c r="C51" s="129" t="s">
        <v>131</v>
      </c>
      <c r="D51" s="130">
        <v>0</v>
      </c>
      <c r="E51" s="131">
        <v>0</v>
      </c>
      <c r="F51" s="118" t="e">
        <f t="shared" si="1"/>
        <v>#DIV/0!</v>
      </c>
      <c r="G51" s="132">
        <v>0</v>
      </c>
      <c r="H51" s="41"/>
      <c r="I51" s="33"/>
      <c r="L51" s="9"/>
    </row>
    <row r="52" spans="1:9" s="151" customFormat="1" ht="13.5" thickBot="1">
      <c r="A52" s="59" t="s">
        <v>24</v>
      </c>
      <c r="B52" s="59"/>
      <c r="C52" s="60" t="s">
        <v>36</v>
      </c>
      <c r="D52" s="84">
        <f>D53+D56+D60</f>
        <v>92823.58</v>
      </c>
      <c r="E52" s="84">
        <f>E53+E56+E60</f>
        <v>29294.04</v>
      </c>
      <c r="F52" s="61">
        <f aca="true" t="shared" si="2" ref="F52:F59">E52/D52*100</f>
        <v>31.5588345116618</v>
      </c>
      <c r="G52" s="84">
        <f>G53+G56+G60</f>
        <v>86189.23999999999</v>
      </c>
      <c r="H52" s="149"/>
      <c r="I52" s="150"/>
    </row>
    <row r="53" spans="1:9" s="151" customFormat="1" ht="12.75">
      <c r="A53" s="12" t="s">
        <v>2</v>
      </c>
      <c r="B53" s="12"/>
      <c r="C53" s="133" t="s">
        <v>37</v>
      </c>
      <c r="D53" s="123">
        <f>D54+D55</f>
        <v>42000</v>
      </c>
      <c r="E53" s="123">
        <f>E54+E55</f>
        <v>20919.04</v>
      </c>
      <c r="F53" s="118">
        <f t="shared" si="2"/>
        <v>49.8072380952381</v>
      </c>
      <c r="G53" s="123">
        <f>G54+G55</f>
        <v>31189.239999999998</v>
      </c>
      <c r="H53" s="149"/>
      <c r="I53" s="150"/>
    </row>
    <row r="54" spans="1:9" ht="14.25" customHeight="1">
      <c r="A54" s="159" t="s">
        <v>18</v>
      </c>
      <c r="B54" s="159" t="s">
        <v>94</v>
      </c>
      <c r="C54" s="160" t="s">
        <v>136</v>
      </c>
      <c r="D54" s="161">
        <v>26000</v>
      </c>
      <c r="E54" s="162">
        <v>10369.04</v>
      </c>
      <c r="F54" s="165">
        <f t="shared" si="2"/>
        <v>39.88092307692308</v>
      </c>
      <c r="G54" s="163">
        <v>16000</v>
      </c>
      <c r="H54" s="148"/>
      <c r="I54" s="33"/>
    </row>
    <row r="55" spans="1:9" ht="12.75">
      <c r="A55" s="159" t="s">
        <v>25</v>
      </c>
      <c r="B55" s="159" t="s">
        <v>98</v>
      </c>
      <c r="C55" s="160" t="s">
        <v>137</v>
      </c>
      <c r="D55" s="161">
        <v>16000</v>
      </c>
      <c r="E55" s="162">
        <v>10550</v>
      </c>
      <c r="F55" s="165">
        <f t="shared" si="2"/>
        <v>65.9375</v>
      </c>
      <c r="G55" s="163">
        <v>15189.24</v>
      </c>
      <c r="H55" s="148"/>
      <c r="I55" s="40"/>
    </row>
    <row r="56" spans="1:9" ht="12.75">
      <c r="A56" s="113" t="s">
        <v>3</v>
      </c>
      <c r="B56" s="14"/>
      <c r="C56" s="71" t="s">
        <v>38</v>
      </c>
      <c r="D56" s="134">
        <f>D57+D58+D59</f>
        <v>50823.58</v>
      </c>
      <c r="E56" s="134">
        <f>E57+E58+E59</f>
        <v>8375</v>
      </c>
      <c r="F56" s="122">
        <f t="shared" si="2"/>
        <v>16.478571560681086</v>
      </c>
      <c r="G56" s="134">
        <f>G57+G58+G59</f>
        <v>55000</v>
      </c>
      <c r="H56" s="41"/>
      <c r="I56" s="33"/>
    </row>
    <row r="57" spans="1:9" ht="12.75">
      <c r="A57" s="14" t="s">
        <v>132</v>
      </c>
      <c r="B57" s="56" t="s">
        <v>99</v>
      </c>
      <c r="C57" s="57" t="s">
        <v>140</v>
      </c>
      <c r="D57" s="87">
        <v>10000</v>
      </c>
      <c r="E57" s="88">
        <v>5000</v>
      </c>
      <c r="F57" s="75">
        <f t="shared" si="2"/>
        <v>50</v>
      </c>
      <c r="G57" s="103">
        <v>5000</v>
      </c>
      <c r="H57" s="148"/>
      <c r="I57" s="39"/>
    </row>
    <row r="58" spans="1:12" ht="12.75">
      <c r="A58" s="14" t="s">
        <v>20</v>
      </c>
      <c r="B58" s="14" t="s">
        <v>96</v>
      </c>
      <c r="C58" s="15" t="s">
        <v>141</v>
      </c>
      <c r="D58" s="77">
        <v>30000</v>
      </c>
      <c r="E58" s="78">
        <v>0</v>
      </c>
      <c r="F58" s="83">
        <f t="shared" si="2"/>
        <v>0</v>
      </c>
      <c r="G58" s="76">
        <v>31000</v>
      </c>
      <c r="H58" s="41"/>
      <c r="I58" s="33"/>
      <c r="L58" s="9"/>
    </row>
    <row r="59" spans="1:9" s="7" customFormat="1" ht="12.75">
      <c r="A59" s="14" t="s">
        <v>21</v>
      </c>
      <c r="B59" s="14" t="s">
        <v>95</v>
      </c>
      <c r="C59" s="15" t="s">
        <v>142</v>
      </c>
      <c r="D59" s="77">
        <v>10823.58</v>
      </c>
      <c r="E59" s="78">
        <v>3375</v>
      </c>
      <c r="F59" s="83">
        <f t="shared" si="2"/>
        <v>31.18191947581115</v>
      </c>
      <c r="G59" s="76">
        <v>19000</v>
      </c>
      <c r="H59" s="41"/>
      <c r="I59" s="38"/>
    </row>
    <row r="60" spans="1:9" s="8" customFormat="1" ht="13.5" customHeight="1" thickBot="1">
      <c r="A60" s="135" t="s">
        <v>4</v>
      </c>
      <c r="B60" s="141" t="s">
        <v>100</v>
      </c>
      <c r="C60" s="136" t="s">
        <v>45</v>
      </c>
      <c r="D60" s="137">
        <v>0</v>
      </c>
      <c r="E60" s="138">
        <v>0</v>
      </c>
      <c r="F60" s="139">
        <v>0</v>
      </c>
      <c r="G60" s="132">
        <v>0</v>
      </c>
      <c r="H60" s="41"/>
      <c r="I60" s="39"/>
    </row>
    <row r="61" spans="1:9" s="8" customFormat="1" ht="13.5" thickBot="1">
      <c r="A61" s="59" t="s">
        <v>40</v>
      </c>
      <c r="B61" s="59"/>
      <c r="C61" s="60" t="s">
        <v>46</v>
      </c>
      <c r="D61" s="84">
        <f>D62+D63</f>
        <v>13000</v>
      </c>
      <c r="E61" s="84">
        <f>E62+E63</f>
        <v>4326</v>
      </c>
      <c r="F61" s="61">
        <f aca="true" t="shared" si="3" ref="F61:F67">E61/D61*100</f>
        <v>33.276923076923076</v>
      </c>
      <c r="G61" s="84">
        <f>G62+G63</f>
        <v>4326</v>
      </c>
      <c r="H61" s="41"/>
      <c r="I61" s="39"/>
    </row>
    <row r="62" spans="1:9" s="7" customFormat="1" ht="12.75">
      <c r="A62" s="22" t="s">
        <v>2</v>
      </c>
      <c r="B62" s="22" t="s">
        <v>101</v>
      </c>
      <c r="C62" s="23" t="s">
        <v>143</v>
      </c>
      <c r="D62" s="90">
        <v>3000</v>
      </c>
      <c r="E62" s="91">
        <v>201</v>
      </c>
      <c r="F62" s="83">
        <f t="shared" si="3"/>
        <v>6.7</v>
      </c>
      <c r="G62" s="107">
        <v>201</v>
      </c>
      <c r="H62" s="41"/>
      <c r="I62" s="38"/>
    </row>
    <row r="63" spans="1:15" s="8" customFormat="1" ht="13.5" thickBot="1">
      <c r="A63" s="24" t="s">
        <v>3</v>
      </c>
      <c r="B63" s="24" t="s">
        <v>145</v>
      </c>
      <c r="C63" s="25" t="s">
        <v>144</v>
      </c>
      <c r="D63" s="92">
        <v>10000</v>
      </c>
      <c r="E63" s="93">
        <v>4125</v>
      </c>
      <c r="F63" s="89">
        <f t="shared" si="3"/>
        <v>41.25</v>
      </c>
      <c r="G63" s="106">
        <v>4125</v>
      </c>
      <c r="H63" s="41"/>
      <c r="I63" s="39"/>
      <c r="M63" s="164"/>
      <c r="N63" s="164"/>
      <c r="O63" s="164"/>
    </row>
    <row r="64" spans="1:15" s="8" customFormat="1" ht="13.5" customHeight="1" thickBot="1">
      <c r="A64" s="59" t="s">
        <v>39</v>
      </c>
      <c r="B64" s="59"/>
      <c r="C64" s="60" t="s">
        <v>47</v>
      </c>
      <c r="D64" s="84">
        <f>D65+D66+D67</f>
        <v>28000</v>
      </c>
      <c r="E64" s="84">
        <f>E65+E66+E67</f>
        <v>19111</v>
      </c>
      <c r="F64" s="61">
        <f t="shared" si="3"/>
        <v>68.25357142857142</v>
      </c>
      <c r="G64" s="84">
        <f>G65+G66+G67</f>
        <v>25000</v>
      </c>
      <c r="H64" s="41"/>
      <c r="I64" s="39"/>
      <c r="M64" s="164"/>
      <c r="N64" s="164"/>
      <c r="O64" s="164"/>
    </row>
    <row r="65" spans="1:15" s="8" customFormat="1" ht="12.75">
      <c r="A65" s="22" t="s">
        <v>2</v>
      </c>
      <c r="B65" s="22" t="s">
        <v>148</v>
      </c>
      <c r="C65" s="26" t="s">
        <v>48</v>
      </c>
      <c r="D65" s="90">
        <v>18000</v>
      </c>
      <c r="E65" s="91">
        <v>18799</v>
      </c>
      <c r="F65" s="89">
        <f t="shared" si="3"/>
        <v>104.43888888888888</v>
      </c>
      <c r="G65" s="107">
        <v>24500</v>
      </c>
      <c r="H65" s="41"/>
      <c r="I65" s="39"/>
      <c r="M65" s="164"/>
      <c r="N65" s="164"/>
      <c r="O65" s="164"/>
    </row>
    <row r="66" spans="1:9" s="7" customFormat="1" ht="12.75">
      <c r="A66" s="27" t="s">
        <v>3</v>
      </c>
      <c r="B66" s="27" t="s">
        <v>149</v>
      </c>
      <c r="C66" s="28" t="s">
        <v>146</v>
      </c>
      <c r="D66" s="94">
        <v>5000</v>
      </c>
      <c r="E66" s="95">
        <v>312</v>
      </c>
      <c r="F66" s="89">
        <f t="shared" si="3"/>
        <v>6.239999999999999</v>
      </c>
      <c r="G66" s="108">
        <v>500</v>
      </c>
      <c r="H66" s="41"/>
      <c r="I66" s="38"/>
    </row>
    <row r="67" spans="1:9" s="8" customFormat="1" ht="13.5" thickBot="1">
      <c r="A67" s="24" t="s">
        <v>4</v>
      </c>
      <c r="B67" s="24" t="s">
        <v>150</v>
      </c>
      <c r="C67" s="25" t="s">
        <v>147</v>
      </c>
      <c r="D67" s="92">
        <v>5000</v>
      </c>
      <c r="E67" s="93">
        <v>0</v>
      </c>
      <c r="F67" s="89">
        <f t="shared" si="3"/>
        <v>0</v>
      </c>
      <c r="G67" s="106">
        <v>0</v>
      </c>
      <c r="H67" s="41"/>
      <c r="I67" s="39"/>
    </row>
    <row r="68" spans="1:9" s="8" customFormat="1" ht="13.5" thickBot="1">
      <c r="A68" s="59" t="s">
        <v>41</v>
      </c>
      <c r="B68" s="59"/>
      <c r="C68" s="60" t="s">
        <v>49</v>
      </c>
      <c r="D68" s="84">
        <f>D69+D70+D71+D72+D73+D74</f>
        <v>5000</v>
      </c>
      <c r="E68" s="84">
        <f>E69+E70+E71+E72+E73+E74</f>
        <v>0</v>
      </c>
      <c r="F68" s="61">
        <v>0</v>
      </c>
      <c r="G68" s="84">
        <f>G69+G70+G71+G72+G73+G74</f>
        <v>7000</v>
      </c>
      <c r="H68" s="41"/>
      <c r="I68" s="39"/>
    </row>
    <row r="69" spans="1:9" s="8" customFormat="1" ht="12.75">
      <c r="A69" s="22" t="s">
        <v>2</v>
      </c>
      <c r="B69" s="22" t="s">
        <v>151</v>
      </c>
      <c r="C69" s="26" t="s">
        <v>50</v>
      </c>
      <c r="D69" s="90">
        <v>5000</v>
      </c>
      <c r="E69" s="91">
        <v>0</v>
      </c>
      <c r="F69" s="89">
        <v>0</v>
      </c>
      <c r="G69" s="107">
        <v>0</v>
      </c>
      <c r="H69" s="41"/>
      <c r="I69" s="39"/>
    </row>
    <row r="70" spans="1:9" s="8" customFormat="1" ht="12.75">
      <c r="A70" s="27" t="s">
        <v>3</v>
      </c>
      <c r="B70" s="27" t="s">
        <v>152</v>
      </c>
      <c r="C70" s="29" t="s">
        <v>51</v>
      </c>
      <c r="D70" s="94">
        <v>0</v>
      </c>
      <c r="E70" s="95">
        <v>0</v>
      </c>
      <c r="F70" s="83">
        <v>0</v>
      </c>
      <c r="G70" s="108">
        <v>0</v>
      </c>
      <c r="H70" s="41"/>
      <c r="I70" s="39"/>
    </row>
    <row r="71" spans="1:9" s="8" customFormat="1" ht="12.75">
      <c r="A71" s="27" t="s">
        <v>4</v>
      </c>
      <c r="B71" s="27" t="s">
        <v>153</v>
      </c>
      <c r="C71" s="29" t="s">
        <v>52</v>
      </c>
      <c r="D71" s="94">
        <v>0</v>
      </c>
      <c r="E71" s="95">
        <v>0</v>
      </c>
      <c r="F71" s="83">
        <v>0</v>
      </c>
      <c r="G71" s="108">
        <v>0</v>
      </c>
      <c r="H71" s="41"/>
      <c r="I71" s="39"/>
    </row>
    <row r="72" spans="1:9" s="8" customFormat="1" ht="15" customHeight="1">
      <c r="A72" s="27" t="s">
        <v>7</v>
      </c>
      <c r="B72" s="27" t="s">
        <v>154</v>
      </c>
      <c r="C72" s="29" t="s">
        <v>53</v>
      </c>
      <c r="D72" s="94">
        <v>0</v>
      </c>
      <c r="E72" s="95">
        <v>0</v>
      </c>
      <c r="F72" s="83">
        <v>0</v>
      </c>
      <c r="G72" s="108">
        <v>0</v>
      </c>
      <c r="H72" s="41"/>
      <c r="I72" s="39"/>
    </row>
    <row r="73" spans="1:9" s="7" customFormat="1" ht="12.75">
      <c r="A73" s="27" t="s">
        <v>8</v>
      </c>
      <c r="B73" s="27" t="s">
        <v>155</v>
      </c>
      <c r="C73" s="29" t="s">
        <v>54</v>
      </c>
      <c r="D73" s="94">
        <v>0</v>
      </c>
      <c r="E73" s="95">
        <v>0</v>
      </c>
      <c r="F73" s="83">
        <v>0</v>
      </c>
      <c r="G73" s="108">
        <v>7000</v>
      </c>
      <c r="H73" s="41"/>
      <c r="I73" s="38"/>
    </row>
    <row r="74" spans="1:9" s="8" customFormat="1" ht="11.25" customHeight="1" thickBot="1">
      <c r="A74" s="30" t="s">
        <v>9</v>
      </c>
      <c r="B74" s="30">
        <v>39</v>
      </c>
      <c r="C74" s="31" t="s">
        <v>55</v>
      </c>
      <c r="D74" s="92">
        <v>0</v>
      </c>
      <c r="E74" s="93">
        <v>0</v>
      </c>
      <c r="F74" s="89">
        <v>0</v>
      </c>
      <c r="G74" s="106">
        <v>0</v>
      </c>
      <c r="H74" s="41"/>
      <c r="I74" s="39"/>
    </row>
    <row r="75" spans="1:9" s="7" customFormat="1" ht="17.25" customHeight="1" thickBot="1">
      <c r="A75" s="62" t="s">
        <v>42</v>
      </c>
      <c r="B75" s="62"/>
      <c r="C75" s="60" t="s">
        <v>56</v>
      </c>
      <c r="D75" s="84">
        <v>0</v>
      </c>
      <c r="E75" s="84">
        <f>E76</f>
        <v>0</v>
      </c>
      <c r="F75" s="61">
        <v>0</v>
      </c>
      <c r="G75" s="84">
        <f>G76</f>
        <v>0</v>
      </c>
      <c r="H75" s="41"/>
      <c r="I75" s="38"/>
    </row>
    <row r="76" spans="1:9" s="7" customFormat="1" ht="16.5" customHeight="1" thickBot="1">
      <c r="A76" s="10" t="s">
        <v>2</v>
      </c>
      <c r="B76" s="10">
        <v>40</v>
      </c>
      <c r="C76" s="11" t="s">
        <v>57</v>
      </c>
      <c r="D76" s="96">
        <v>0</v>
      </c>
      <c r="E76" s="96">
        <v>0</v>
      </c>
      <c r="F76" s="102">
        <v>0</v>
      </c>
      <c r="G76" s="127">
        <v>0</v>
      </c>
      <c r="H76" s="41"/>
      <c r="I76" s="38"/>
    </row>
    <row r="77" spans="1:9" s="7" customFormat="1" ht="14.25" customHeight="1" thickBot="1">
      <c r="A77" s="63" t="s">
        <v>58</v>
      </c>
      <c r="B77" s="63">
        <v>41</v>
      </c>
      <c r="C77" s="109" t="s">
        <v>156</v>
      </c>
      <c r="D77" s="97">
        <v>4000</v>
      </c>
      <c r="E77" s="97">
        <v>0</v>
      </c>
      <c r="F77" s="116">
        <f>E77/D77*100</f>
        <v>0</v>
      </c>
      <c r="G77" s="110">
        <v>1500</v>
      </c>
      <c r="H77" s="148"/>
      <c r="I77" s="38"/>
    </row>
    <row r="78" spans="1:9" s="6" customFormat="1" ht="13.5" thickBot="1">
      <c r="A78" s="62" t="s">
        <v>43</v>
      </c>
      <c r="B78" s="62">
        <v>42</v>
      </c>
      <c r="C78" s="60" t="s">
        <v>70</v>
      </c>
      <c r="D78" s="98">
        <v>0</v>
      </c>
      <c r="E78" s="84">
        <v>0</v>
      </c>
      <c r="F78" s="61" t="e">
        <f>E78/D78*100</f>
        <v>#DIV/0!</v>
      </c>
      <c r="G78" s="104">
        <v>0</v>
      </c>
      <c r="H78" s="41"/>
      <c r="I78" s="37"/>
    </row>
    <row r="79" spans="1:9" s="9" customFormat="1" ht="13.5" thickBot="1">
      <c r="A79" s="62" t="s">
        <v>44</v>
      </c>
      <c r="B79" s="62">
        <v>43</v>
      </c>
      <c r="C79" s="60" t="s">
        <v>65</v>
      </c>
      <c r="D79" s="84">
        <v>0</v>
      </c>
      <c r="E79" s="84">
        <v>0</v>
      </c>
      <c r="F79" s="61">
        <v>0</v>
      </c>
      <c r="G79" s="104">
        <v>0</v>
      </c>
      <c r="H79" s="41"/>
      <c r="I79" s="40"/>
    </row>
    <row r="80" spans="1:9" ht="24" customHeight="1" thickBot="1">
      <c r="A80" s="115"/>
      <c r="B80" s="64"/>
      <c r="C80" s="65" t="s">
        <v>59</v>
      </c>
      <c r="D80" s="111">
        <f>D19+D23+D52+D61+D64+D68+D75+D77+D78+D79</f>
        <v>873500</v>
      </c>
      <c r="E80" s="111">
        <f>E19+E23+E52+E61+E64+E68+E75+E77+E78+E79</f>
        <v>588699.6400000001</v>
      </c>
      <c r="F80" s="112">
        <f>E80/D80*100</f>
        <v>67.39549398969665</v>
      </c>
      <c r="G80" s="111">
        <f>G19+G23+G52+G61+G64+G68+G75+G77+G78+G79</f>
        <v>735196.04</v>
      </c>
      <c r="H80" s="41"/>
      <c r="I80" s="33"/>
    </row>
    <row r="81" spans="1:8" ht="24.75" thickBot="1">
      <c r="A81" s="10"/>
      <c r="B81" s="10"/>
      <c r="C81" s="70" t="s">
        <v>68</v>
      </c>
      <c r="D81" s="96">
        <v>0</v>
      </c>
      <c r="E81" s="96">
        <v>0</v>
      </c>
      <c r="F81" s="99">
        <v>0</v>
      </c>
      <c r="G81" s="128">
        <v>0</v>
      </c>
      <c r="H81" s="41"/>
    </row>
    <row r="82" spans="1:8" ht="24.75" thickBot="1">
      <c r="A82" s="10"/>
      <c r="B82" s="10"/>
      <c r="C82" s="70" t="s">
        <v>67</v>
      </c>
      <c r="D82" s="96">
        <v>0</v>
      </c>
      <c r="E82" s="96">
        <v>0</v>
      </c>
      <c r="F82" s="99">
        <v>0</v>
      </c>
      <c r="G82" s="127">
        <v>0</v>
      </c>
      <c r="H82" s="33"/>
    </row>
    <row r="83" ht="12.75">
      <c r="A83" s="114"/>
    </row>
  </sheetData>
  <sheetProtection/>
  <mergeCells count="3">
    <mergeCell ref="A2:E2"/>
    <mergeCell ref="A1:E1"/>
    <mergeCell ref="A5:G5"/>
  </mergeCells>
  <printOptions horizontalCentered="1"/>
  <pageMargins left="0.5511811023622047" right="0.5511811023622047" top="0.5905511811023623" bottom="0.5905511811023623" header="0.11811023622047245" footer="0.1181102362204724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3:E166"/>
  <sheetViews>
    <sheetView zoomScalePageLayoutView="0" workbookViewId="0" topLeftCell="A1">
      <selection activeCell="A1" sqref="A1:Q52"/>
    </sheetView>
  </sheetViews>
  <sheetFormatPr defaultColWidth="9.140625" defaultRowHeight="12.75"/>
  <cols>
    <col min="1" max="1" width="31.421875" style="0" customWidth="1"/>
    <col min="2" max="2" width="18.57421875" style="0" customWidth="1"/>
    <col min="3" max="3" width="13.8515625" style="0" customWidth="1"/>
    <col min="5" max="5" width="10.421875" style="0" customWidth="1"/>
    <col min="6" max="6" width="9.7109375" style="0" customWidth="1"/>
    <col min="10" max="10" width="20.28125" style="0" customWidth="1"/>
    <col min="12" max="12" width="14.57421875" style="0" customWidth="1"/>
    <col min="13" max="13" width="16.8515625" style="0" customWidth="1"/>
    <col min="14" max="14" width="14.57421875" style="0" customWidth="1"/>
    <col min="15" max="15" width="12.00390625" style="0" customWidth="1"/>
    <col min="16" max="16" width="12.57421875" style="0" customWidth="1"/>
  </cols>
  <sheetData>
    <row r="53" ht="12.75">
      <c r="B53" s="146"/>
    </row>
    <row r="54" spans="2:5" ht="12.75">
      <c r="B54" s="146"/>
      <c r="C54" s="146"/>
      <c r="D54" s="146"/>
      <c r="E54" s="146"/>
    </row>
    <row r="55" spans="2:5" ht="12.75">
      <c r="B55" s="146"/>
      <c r="C55" s="146"/>
      <c r="D55" s="146"/>
      <c r="E55" s="146"/>
    </row>
    <row r="56" spans="2:5" ht="12.75">
      <c r="B56" s="146"/>
      <c r="C56" s="146"/>
      <c r="D56" s="146"/>
      <c r="E56" s="146"/>
    </row>
    <row r="57" spans="2:5" ht="12.75">
      <c r="B57" s="146"/>
      <c r="C57" s="146"/>
      <c r="D57" s="146"/>
      <c r="E57" s="146"/>
    </row>
    <row r="58" spans="2:5" ht="12.75">
      <c r="B58" s="146"/>
      <c r="C58" s="146"/>
      <c r="D58" s="146"/>
      <c r="E58" s="146"/>
    </row>
    <row r="59" spans="2:5" ht="12.75">
      <c r="B59" s="146"/>
      <c r="C59" s="146"/>
      <c r="D59" s="146"/>
      <c r="E59" s="146"/>
    </row>
    <row r="60" spans="2:5" ht="12.75">
      <c r="B60" s="146"/>
      <c r="C60" s="146"/>
      <c r="D60" s="146"/>
      <c r="E60" s="146"/>
    </row>
    <row r="61" spans="2:5" ht="12.75">
      <c r="B61" s="146"/>
      <c r="C61" s="146"/>
      <c r="D61" s="146"/>
      <c r="E61" s="146"/>
    </row>
    <row r="62" spans="2:5" ht="12.75">
      <c r="B62" s="146"/>
      <c r="C62" s="146"/>
      <c r="D62" s="146"/>
      <c r="E62" s="146"/>
    </row>
    <row r="63" spans="2:5" ht="12.75">
      <c r="B63" s="146"/>
      <c r="C63" s="146"/>
      <c r="D63" s="146"/>
      <c r="E63" s="146"/>
    </row>
    <row r="64" spans="2:5" ht="12.75">
      <c r="B64" s="146"/>
      <c r="C64" s="146"/>
      <c r="D64" s="146"/>
      <c r="E64" s="146"/>
    </row>
    <row r="65" spans="2:5" ht="12.75">
      <c r="B65" s="146"/>
      <c r="C65" s="146"/>
      <c r="D65" s="146"/>
      <c r="E65" s="146"/>
    </row>
    <row r="66" spans="2:5" ht="12.75">
      <c r="B66" s="146"/>
      <c r="C66" s="146"/>
      <c r="D66" s="146"/>
      <c r="E66" s="146"/>
    </row>
    <row r="67" spans="2:5" ht="12.75">
      <c r="B67" s="146"/>
      <c r="C67" s="146"/>
      <c r="D67" s="146"/>
      <c r="E67" s="146"/>
    </row>
    <row r="68" spans="2:5" ht="12.75">
      <c r="B68" s="146"/>
      <c r="C68" s="146"/>
      <c r="D68" s="146"/>
      <c r="E68" s="146"/>
    </row>
    <row r="69" spans="2:5" ht="12.75">
      <c r="B69" s="146"/>
      <c r="C69" s="146"/>
      <c r="D69" s="146"/>
      <c r="E69" s="146"/>
    </row>
    <row r="70" spans="2:5" ht="12.75">
      <c r="B70" s="146"/>
      <c r="C70" s="146"/>
      <c r="D70" s="146"/>
      <c r="E70" s="146"/>
    </row>
    <row r="71" spans="2:5" ht="12.75">
      <c r="B71" s="146"/>
      <c r="C71" s="146"/>
      <c r="D71" s="146"/>
      <c r="E71" s="146"/>
    </row>
    <row r="72" spans="2:5" ht="12.75">
      <c r="B72" s="146"/>
      <c r="C72" s="146"/>
      <c r="D72" s="146"/>
      <c r="E72" s="146"/>
    </row>
    <row r="73" spans="2:5" ht="12.75">
      <c r="B73" s="146"/>
      <c r="C73" s="146"/>
      <c r="D73" s="146"/>
      <c r="E73" s="146"/>
    </row>
    <row r="74" spans="2:5" ht="12.75">
      <c r="B74" s="146"/>
      <c r="C74" s="146"/>
      <c r="D74" s="146"/>
      <c r="E74" s="146"/>
    </row>
    <row r="75" spans="2:5" ht="12.75">
      <c r="B75" s="146"/>
      <c r="C75" s="146"/>
      <c r="D75" s="146"/>
      <c r="E75" s="146"/>
    </row>
    <row r="76" spans="2:5" ht="12.75">
      <c r="B76" s="146"/>
      <c r="C76" s="146"/>
      <c r="D76" s="146"/>
      <c r="E76" s="146"/>
    </row>
    <row r="77" spans="2:5" ht="12.75">
      <c r="B77" s="146"/>
      <c r="C77" s="146"/>
      <c r="D77" s="146"/>
      <c r="E77" s="146"/>
    </row>
    <row r="78" spans="2:5" ht="12.75">
      <c r="B78" s="146"/>
      <c r="C78" s="146"/>
      <c r="D78" s="146"/>
      <c r="E78" s="146"/>
    </row>
    <row r="79" spans="2:5" ht="12.75">
      <c r="B79" s="146"/>
      <c r="C79" s="146"/>
      <c r="D79" s="146"/>
      <c r="E79" s="146"/>
    </row>
    <row r="80" spans="2:5" ht="12.75">
      <c r="B80" s="146"/>
      <c r="C80" s="146"/>
      <c r="D80" s="146"/>
      <c r="E80" s="146"/>
    </row>
    <row r="81" spans="2:5" ht="12.75">
      <c r="B81" s="146"/>
      <c r="C81" s="146"/>
      <c r="D81" s="146"/>
      <c r="E81" s="146"/>
    </row>
    <row r="82" spans="2:5" ht="12.75">
      <c r="B82" s="146"/>
      <c r="C82" s="146"/>
      <c r="D82" s="146"/>
      <c r="E82" s="146"/>
    </row>
    <row r="83" spans="2:5" ht="12.75">
      <c r="B83" s="146"/>
      <c r="C83" s="146"/>
      <c r="D83" s="146"/>
      <c r="E83" s="146"/>
    </row>
    <row r="84" spans="2:5" ht="12.75">
      <c r="B84" s="146"/>
      <c r="C84" s="146"/>
      <c r="D84" s="146"/>
      <c r="E84" s="146"/>
    </row>
    <row r="85" spans="2:5" ht="12.75">
      <c r="B85" s="146"/>
      <c r="C85" s="146"/>
      <c r="D85" s="146"/>
      <c r="E85" s="146"/>
    </row>
    <row r="86" spans="2:5" ht="12.75">
      <c r="B86" s="146"/>
      <c r="C86" s="146"/>
      <c r="D86" s="146"/>
      <c r="E86" s="146"/>
    </row>
    <row r="87" spans="2:5" ht="12.75">
      <c r="B87" s="146"/>
      <c r="C87" s="146"/>
      <c r="D87" s="146"/>
      <c r="E87" s="146"/>
    </row>
    <row r="88" spans="2:5" ht="12.75">
      <c r="B88" s="146"/>
      <c r="C88" s="146"/>
      <c r="D88" s="146"/>
      <c r="E88" s="146"/>
    </row>
    <row r="89" spans="2:5" ht="12.75">
      <c r="B89" s="146"/>
      <c r="C89" s="146"/>
      <c r="D89" s="146"/>
      <c r="E89" s="146"/>
    </row>
    <row r="90" spans="2:5" ht="12.75">
      <c r="B90" s="146"/>
      <c r="C90" s="146"/>
      <c r="D90" s="146"/>
      <c r="E90" s="146"/>
    </row>
    <row r="91" spans="2:5" ht="12.75">
      <c r="B91" s="146"/>
      <c r="C91" s="146"/>
      <c r="D91" s="146"/>
      <c r="E91" s="146"/>
    </row>
    <row r="92" spans="2:5" ht="12.75">
      <c r="B92" s="146"/>
      <c r="C92" s="146"/>
      <c r="D92" s="146"/>
      <c r="E92" s="146"/>
    </row>
    <row r="93" spans="2:5" ht="12.75">
      <c r="B93" s="146"/>
      <c r="C93" s="146"/>
      <c r="D93" s="146"/>
      <c r="E93" s="146"/>
    </row>
    <row r="94" spans="2:5" ht="12.75">
      <c r="B94" s="146"/>
      <c r="C94" s="146"/>
      <c r="D94" s="146"/>
      <c r="E94" s="146"/>
    </row>
    <row r="95" spans="2:5" ht="12.75">
      <c r="B95" s="146"/>
      <c r="C95" s="146"/>
      <c r="D95" s="146"/>
      <c r="E95" s="146"/>
    </row>
    <row r="96" spans="2:5" ht="12.75">
      <c r="B96" s="146"/>
      <c r="C96" s="146"/>
      <c r="D96" s="146"/>
      <c r="E96" s="146"/>
    </row>
    <row r="97" spans="2:5" ht="12.75">
      <c r="B97" s="146"/>
      <c r="C97" s="146"/>
      <c r="D97" s="146"/>
      <c r="E97" s="146"/>
    </row>
    <row r="98" spans="2:5" ht="12.75">
      <c r="B98" s="146"/>
      <c r="C98" s="146"/>
      <c r="D98" s="146"/>
      <c r="E98" s="146"/>
    </row>
    <row r="99" spans="2:5" ht="12.75">
      <c r="B99" s="146"/>
      <c r="C99" s="146"/>
      <c r="D99" s="146"/>
      <c r="E99" s="146"/>
    </row>
    <row r="100" spans="2:5" ht="12.75">
      <c r="B100" s="146"/>
      <c r="C100" s="146"/>
      <c r="D100" s="146"/>
      <c r="E100" s="146"/>
    </row>
    <row r="101" spans="2:5" ht="12.75">
      <c r="B101" s="146"/>
      <c r="C101" s="146"/>
      <c r="D101" s="146"/>
      <c r="E101" s="146"/>
    </row>
    <row r="102" spans="2:5" ht="12.75">
      <c r="B102" s="146"/>
      <c r="C102" s="146"/>
      <c r="D102" s="146"/>
      <c r="E102" s="146"/>
    </row>
    <row r="103" spans="2:5" ht="12.75">
      <c r="B103" s="146"/>
      <c r="C103" s="146"/>
      <c r="D103" s="146"/>
      <c r="E103" s="146"/>
    </row>
    <row r="104" spans="2:5" ht="12.75">
      <c r="B104" s="146"/>
      <c r="C104" s="146"/>
      <c r="D104" s="146"/>
      <c r="E104" s="146"/>
    </row>
    <row r="105" spans="2:5" ht="12.75">
      <c r="B105" s="146"/>
      <c r="C105" s="146"/>
      <c r="D105" s="146"/>
      <c r="E105" s="146"/>
    </row>
    <row r="106" spans="2:5" ht="12.75">
      <c r="B106" s="146"/>
      <c r="C106" s="146"/>
      <c r="D106" s="146"/>
      <c r="E106" s="146"/>
    </row>
    <row r="107" spans="2:5" ht="12.75">
      <c r="B107" s="146"/>
      <c r="C107" s="146"/>
      <c r="D107" s="146"/>
      <c r="E107" s="146"/>
    </row>
    <row r="108" spans="2:5" ht="12.75">
      <c r="B108" s="146"/>
      <c r="C108" s="146"/>
      <c r="D108" s="146"/>
      <c r="E108" s="146"/>
    </row>
    <row r="109" spans="2:5" ht="12.75">
      <c r="B109" s="146"/>
      <c r="C109" s="146"/>
      <c r="D109" s="146"/>
      <c r="E109" s="146"/>
    </row>
    <row r="110" spans="2:5" ht="12.75">
      <c r="B110" s="146"/>
      <c r="C110" s="146"/>
      <c r="D110" s="146"/>
      <c r="E110" s="146"/>
    </row>
    <row r="111" spans="2:5" ht="12.75">
      <c r="B111" s="146"/>
      <c r="C111" s="146"/>
      <c r="D111" s="146"/>
      <c r="E111" s="146"/>
    </row>
    <row r="112" spans="2:5" ht="12.75">
      <c r="B112" s="146"/>
      <c r="C112" s="146"/>
      <c r="D112" s="146"/>
      <c r="E112" s="146"/>
    </row>
    <row r="113" spans="2:5" ht="12.75">
      <c r="B113" s="146"/>
      <c r="C113" s="146"/>
      <c r="D113" s="146"/>
      <c r="E113" s="146"/>
    </row>
    <row r="114" spans="2:5" ht="12.75">
      <c r="B114" s="146"/>
      <c r="C114" s="146"/>
      <c r="D114" s="146"/>
      <c r="E114" s="146"/>
    </row>
    <row r="115" spans="2:5" ht="12.75">
      <c r="B115" s="146"/>
      <c r="C115" s="146"/>
      <c r="D115" s="146"/>
      <c r="E115" s="146"/>
    </row>
    <row r="116" spans="2:5" ht="12.75">
      <c r="B116" s="146"/>
      <c r="C116" s="146"/>
      <c r="D116" s="146"/>
      <c r="E116" s="146"/>
    </row>
    <row r="117" spans="2:5" ht="12.75">
      <c r="B117" s="146"/>
      <c r="C117" s="146"/>
      <c r="D117" s="146"/>
      <c r="E117" s="146"/>
    </row>
    <row r="118" spans="2:5" ht="12.75">
      <c r="B118" s="146"/>
      <c r="C118" s="146"/>
      <c r="D118" s="146"/>
      <c r="E118" s="146"/>
    </row>
    <row r="119" spans="2:5" ht="12.75">
      <c r="B119" s="146"/>
      <c r="C119" s="146"/>
      <c r="D119" s="146"/>
      <c r="E119" s="146"/>
    </row>
    <row r="120" spans="2:5" ht="12.75">
      <c r="B120" s="146"/>
      <c r="C120" s="146"/>
      <c r="D120" s="146"/>
      <c r="E120" s="146"/>
    </row>
    <row r="121" spans="2:5" ht="12.75">
      <c r="B121" s="146"/>
      <c r="C121" s="146"/>
      <c r="D121" s="146"/>
      <c r="E121" s="146"/>
    </row>
    <row r="122" spans="2:5" ht="12.75">
      <c r="B122" s="146"/>
      <c r="C122" s="146"/>
      <c r="D122" s="146"/>
      <c r="E122" s="146"/>
    </row>
    <row r="123" spans="2:5" ht="12.75">
      <c r="B123" s="146"/>
      <c r="C123" s="146"/>
      <c r="D123" s="146"/>
      <c r="E123" s="146"/>
    </row>
    <row r="124" spans="2:5" ht="12.75">
      <c r="B124" s="146"/>
      <c r="C124" s="146"/>
      <c r="D124" s="146"/>
      <c r="E124" s="146"/>
    </row>
    <row r="125" spans="2:5" ht="12.75">
      <c r="B125" s="146"/>
      <c r="C125" s="146"/>
      <c r="D125" s="146"/>
      <c r="E125" s="146"/>
    </row>
    <row r="126" spans="2:5" ht="12.75">
      <c r="B126" s="146"/>
      <c r="C126" s="146"/>
      <c r="D126" s="146"/>
      <c r="E126" s="146"/>
    </row>
    <row r="127" spans="2:5" ht="12.75">
      <c r="B127" s="146"/>
      <c r="C127" s="146"/>
      <c r="D127" s="146"/>
      <c r="E127" s="146"/>
    </row>
    <row r="128" spans="2:5" ht="12.75">
      <c r="B128" s="146"/>
      <c r="C128" s="146"/>
      <c r="D128" s="146"/>
      <c r="E128" s="146"/>
    </row>
    <row r="129" spans="2:5" ht="12.75">
      <c r="B129" s="146"/>
      <c r="C129" s="146"/>
      <c r="D129" s="146"/>
      <c r="E129" s="146"/>
    </row>
    <row r="130" spans="2:5" ht="12.75">
      <c r="B130" s="146"/>
      <c r="C130" s="146"/>
      <c r="D130" s="146"/>
      <c r="E130" s="146"/>
    </row>
    <row r="131" spans="2:5" ht="12.75">
      <c r="B131" s="146"/>
      <c r="C131" s="146"/>
      <c r="D131" s="146"/>
      <c r="E131" s="146"/>
    </row>
    <row r="132" spans="2:5" ht="12.75">
      <c r="B132" s="146"/>
      <c r="C132" s="146"/>
      <c r="D132" s="146"/>
      <c r="E132" s="146"/>
    </row>
    <row r="133" spans="2:5" ht="12.75">
      <c r="B133" s="146"/>
      <c r="C133" s="146"/>
      <c r="D133" s="146"/>
      <c r="E133" s="146"/>
    </row>
    <row r="134" spans="2:5" ht="12.75">
      <c r="B134" s="146"/>
      <c r="C134" s="146"/>
      <c r="D134" s="146"/>
      <c r="E134" s="146"/>
    </row>
    <row r="135" spans="2:5" ht="12.75">
      <c r="B135" s="146"/>
      <c r="C135" s="146"/>
      <c r="D135" s="146"/>
      <c r="E135" s="146"/>
    </row>
    <row r="136" spans="2:5" ht="12.75">
      <c r="B136" s="146"/>
      <c r="C136" s="146"/>
      <c r="D136" s="146"/>
      <c r="E136" s="146"/>
    </row>
    <row r="137" spans="2:5" ht="12.75">
      <c r="B137" s="146"/>
      <c r="C137" s="146"/>
      <c r="D137" s="146"/>
      <c r="E137" s="146"/>
    </row>
    <row r="138" spans="2:5" ht="12.75">
      <c r="B138" s="146"/>
      <c r="C138" s="146"/>
      <c r="D138" s="146"/>
      <c r="E138" s="146"/>
    </row>
    <row r="139" spans="2:5" ht="12.75">
      <c r="B139" s="146"/>
      <c r="C139" s="146"/>
      <c r="D139" s="146"/>
      <c r="E139" s="146"/>
    </row>
    <row r="140" spans="2:5" ht="12.75">
      <c r="B140" s="146"/>
      <c r="C140" s="146"/>
      <c r="D140" s="146"/>
      <c r="E140" s="146"/>
    </row>
    <row r="141" spans="2:5" ht="12.75">
      <c r="B141" s="146"/>
      <c r="C141" s="146"/>
      <c r="D141" s="146"/>
      <c r="E141" s="146"/>
    </row>
    <row r="142" spans="2:5" ht="12.75">
      <c r="B142" s="146"/>
      <c r="C142" s="146"/>
      <c r="D142" s="146"/>
      <c r="E142" s="146"/>
    </row>
    <row r="143" spans="2:5" ht="12.75">
      <c r="B143" s="146"/>
      <c r="C143" s="146"/>
      <c r="D143" s="146"/>
      <c r="E143" s="146"/>
    </row>
    <row r="144" spans="2:5" ht="12.75">
      <c r="B144" s="146"/>
      <c r="C144" s="146"/>
      <c r="D144" s="146"/>
      <c r="E144" s="146"/>
    </row>
    <row r="145" spans="2:5" ht="12.75">
      <c r="B145" s="146"/>
      <c r="C145" s="146"/>
      <c r="D145" s="146"/>
      <c r="E145" s="146"/>
    </row>
    <row r="146" spans="2:5" ht="12.75">
      <c r="B146" s="146"/>
      <c r="C146" s="146"/>
      <c r="D146" s="146"/>
      <c r="E146" s="146"/>
    </row>
    <row r="147" spans="2:5" ht="12.75">
      <c r="B147" s="146"/>
      <c r="C147" s="146"/>
      <c r="D147" s="146"/>
      <c r="E147" s="146"/>
    </row>
    <row r="148" spans="2:5" ht="12.75">
      <c r="B148" s="146"/>
      <c r="C148" s="146"/>
      <c r="D148" s="146"/>
      <c r="E148" s="146"/>
    </row>
    <row r="149" spans="2:5" ht="12.75">
      <c r="B149" s="146"/>
      <c r="C149" s="146"/>
      <c r="D149" s="146"/>
      <c r="E149" s="146"/>
    </row>
    <row r="150" spans="2:5" ht="12.75">
      <c r="B150" s="146"/>
      <c r="C150" s="146"/>
      <c r="D150" s="146"/>
      <c r="E150" s="146"/>
    </row>
    <row r="151" spans="2:5" ht="12.75">
      <c r="B151" s="146"/>
      <c r="C151" s="146"/>
      <c r="D151" s="146"/>
      <c r="E151" s="146"/>
    </row>
    <row r="152" spans="2:5" ht="12.75">
      <c r="B152" s="146"/>
      <c r="C152" s="146"/>
      <c r="D152" s="146"/>
      <c r="E152" s="146"/>
    </row>
    <row r="153" spans="2:5" ht="12.75">
      <c r="B153" s="146"/>
      <c r="C153" s="146"/>
      <c r="D153" s="146"/>
      <c r="E153" s="146"/>
    </row>
    <row r="154" spans="2:5" ht="12.75">
      <c r="B154" s="146"/>
      <c r="C154" s="146"/>
      <c r="D154" s="146"/>
      <c r="E154" s="146"/>
    </row>
    <row r="155" spans="2:5" ht="12.75">
      <c r="B155" s="146"/>
      <c r="C155" s="146"/>
      <c r="D155" s="146"/>
      <c r="E155" s="146"/>
    </row>
    <row r="156" spans="2:5" ht="12.75">
      <c r="B156" s="146"/>
      <c r="C156" s="146"/>
      <c r="D156" s="146"/>
      <c r="E156" s="146"/>
    </row>
    <row r="157" spans="2:5" ht="12.75">
      <c r="B157" s="146"/>
      <c r="C157" s="146"/>
      <c r="D157" s="146"/>
      <c r="E157" s="146"/>
    </row>
    <row r="158" spans="2:5" ht="12.75">
      <c r="B158" s="146"/>
      <c r="C158" s="146"/>
      <c r="D158" s="146"/>
      <c r="E158" s="146"/>
    </row>
    <row r="159" spans="2:5" ht="12.75">
      <c r="B159" s="146"/>
      <c r="C159" s="146"/>
      <c r="D159" s="146"/>
      <c r="E159" s="146"/>
    </row>
    <row r="160" spans="2:5" ht="12.75">
      <c r="B160" s="146"/>
      <c r="C160" s="146"/>
      <c r="D160" s="146"/>
      <c r="E160" s="146"/>
    </row>
    <row r="161" spans="2:5" ht="12.75">
      <c r="B161" s="146"/>
      <c r="C161" s="146"/>
      <c r="D161" s="146"/>
      <c r="E161" s="146"/>
    </row>
    <row r="162" spans="3:5" ht="12.75">
      <c r="C162" s="146"/>
      <c r="D162" s="146"/>
      <c r="E162" s="146"/>
    </row>
    <row r="163" ht="12.75">
      <c r="E163" s="146"/>
    </row>
    <row r="164" ht="12.75">
      <c r="E164" s="146"/>
    </row>
    <row r="165" ht="12.75">
      <c r="E165" s="146"/>
    </row>
    <row r="166" ht="12.75">
      <c r="E166" s="14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GpAiOm010</cp:lastModifiedBy>
  <cp:lastPrinted>2021-01-12T09:50:23Z</cp:lastPrinted>
  <dcterms:created xsi:type="dcterms:W3CDTF">2013-12-05T16:47:59Z</dcterms:created>
  <dcterms:modified xsi:type="dcterms:W3CDTF">2021-01-12T10:47:18Z</dcterms:modified>
  <cp:category/>
  <cp:version/>
  <cp:contentType/>
  <cp:contentStatus/>
</cp:coreProperties>
</file>